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Лист1!$A$5:$O$51</definedName>
    <definedName name="_xlnm.Print_Area" localSheetId="0">Лист1!$A$1:$O$52</definedName>
  </definedNames>
  <calcPr calcId="144525"/>
</workbook>
</file>

<file path=xl/calcChain.xml><?xml version="1.0" encoding="utf-8"?>
<calcChain xmlns="http://schemas.openxmlformats.org/spreadsheetml/2006/main">
  <c r="I51" i="1" l="1"/>
  <c r="I56" i="1"/>
  <c r="N46" i="1"/>
  <c r="F4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6" i="1"/>
  <c r="N6" i="1" l="1"/>
  <c r="O6" i="1" s="1"/>
  <c r="N7" i="1"/>
  <c r="O7" i="1" s="1"/>
  <c r="N8" i="1"/>
  <c r="O8" i="1" s="1"/>
  <c r="N9" i="1"/>
  <c r="O9" i="1" s="1"/>
  <c r="N10" i="1"/>
  <c r="O10" i="1" s="1"/>
  <c r="N11" i="1"/>
  <c r="O11" i="1" s="1"/>
  <c r="N12" i="1"/>
  <c r="O12" i="1" s="1"/>
  <c r="N13" i="1"/>
  <c r="O13" i="1" s="1"/>
  <c r="N14" i="1"/>
  <c r="O14" i="1" s="1"/>
  <c r="N15" i="1"/>
  <c r="O15" i="1" s="1"/>
  <c r="N16" i="1"/>
  <c r="O16" i="1" s="1"/>
  <c r="N17" i="1"/>
  <c r="O17" i="1" s="1"/>
  <c r="N18" i="1"/>
  <c r="O18" i="1" s="1"/>
  <c r="N19" i="1"/>
  <c r="O19" i="1" s="1"/>
  <c r="N20" i="1"/>
  <c r="O20" i="1" s="1"/>
  <c r="N21" i="1"/>
  <c r="O21" i="1" s="1"/>
  <c r="N22" i="1"/>
  <c r="O22" i="1" s="1"/>
  <c r="N23" i="1"/>
  <c r="O23" i="1" s="1"/>
  <c r="N24" i="1"/>
  <c r="O24" i="1" s="1"/>
  <c r="N25" i="1"/>
  <c r="O25" i="1" s="1"/>
  <c r="N26" i="1"/>
  <c r="O26" i="1" s="1"/>
  <c r="N27" i="1"/>
  <c r="O27" i="1" s="1"/>
  <c r="N28" i="1"/>
  <c r="O28" i="1" s="1"/>
  <c r="N29" i="1"/>
  <c r="O29" i="1" s="1"/>
  <c r="N30" i="1"/>
  <c r="O30" i="1" s="1"/>
  <c r="N31" i="1"/>
  <c r="O31" i="1" s="1"/>
  <c r="N32" i="1"/>
  <c r="O32" i="1" s="1"/>
  <c r="N33" i="1"/>
  <c r="O33" i="1" s="1"/>
  <c r="N34" i="1"/>
  <c r="O34" i="1" s="1"/>
  <c r="N35" i="1"/>
  <c r="O35" i="1" s="1"/>
  <c r="N36" i="1"/>
  <c r="O36" i="1" s="1"/>
  <c r="N37" i="1"/>
  <c r="O37" i="1" s="1"/>
  <c r="N38" i="1"/>
  <c r="O38" i="1" s="1"/>
  <c r="N39" i="1"/>
  <c r="O39" i="1" s="1"/>
  <c r="N40" i="1"/>
  <c r="O40" i="1" s="1"/>
  <c r="N41" i="1"/>
  <c r="O41" i="1" s="1"/>
  <c r="N42" i="1"/>
  <c r="O42" i="1" s="1"/>
  <c r="N43" i="1"/>
  <c r="O43" i="1" s="1"/>
  <c r="N45" i="1"/>
  <c r="O45" i="1" s="1"/>
  <c r="O46" i="1"/>
  <c r="N44" i="1"/>
  <c r="O44" i="1" s="1"/>
  <c r="O52" i="1" l="1"/>
</calcChain>
</file>

<file path=xl/sharedStrings.xml><?xml version="1.0" encoding="utf-8"?>
<sst xmlns="http://schemas.openxmlformats.org/spreadsheetml/2006/main" count="147" uniqueCount="65">
  <si>
    <t>№ п/п</t>
  </si>
  <si>
    <t>Наименование Товара</t>
  </si>
  <si>
    <t>Ед. изм.</t>
  </si>
  <si>
    <t>Кол-во</t>
  </si>
  <si>
    <t xml:space="preserve">Средняя цена за ед. изм. (руб.) </t>
  </si>
  <si>
    <t>Цена за ед. изм. у потенциальных поставщиков (руб.)</t>
  </si>
  <si>
    <t>шт</t>
  </si>
  <si>
    <t xml:space="preserve">НМЦК </t>
  </si>
  <si>
    <t>Цена за ед. (руб.)</t>
  </si>
  <si>
    <t>ИТОГО (руб.)</t>
  </si>
  <si>
    <t xml:space="preserve">Примечание: Расчет НМЦК произведен по минимальной цене.  </t>
  </si>
  <si>
    <t>Полипанель для замешивания стоматологических материалов, одноразового использования</t>
  </si>
  <si>
    <t>упак</t>
  </si>
  <si>
    <t>el-dent.ru</t>
  </si>
  <si>
    <t>Шприц эндодонтический для промывания каналов со сменной иглой эндодонтический одноразовой 04*35 мм, 3мл</t>
  </si>
  <si>
    <t>Гуттаперча синтетическая Штифты гуттаперчевые, конусность 02, размер 20, 120 шт</t>
  </si>
  <si>
    <t>Гуттаперча синтетическая Штифты гуттаперчевые, конусность 02, размер 25, 120 шт</t>
  </si>
  <si>
    <t>Наконечник для пылесоса одноразовый 100шт</t>
  </si>
  <si>
    <t>Полоска шлифовальная стоматологическая, одноразового использования Штрипсы металлические АГРИ 4мм, зеленые (Зерно: среднее, 50мкм), уп5шт.</t>
  </si>
  <si>
    <t>Полоска шлифовальная стоматологическая, одноразового использования Штрипсы металлические АГРИ 4мм, красные (Зерно: крупное, 50мкм), уп5шт.</t>
  </si>
  <si>
    <t>Цемент стоматологический стеклоиономерный AHFil LC A3 цемент светоотверждаемый стеклоиономерный для реставраций (15г пор, 6мл жид)</t>
  </si>
  <si>
    <t>Бор стоматологический алмазный, многоразового использования Бор алмазный 370 023F FG</t>
  </si>
  <si>
    <t>32.50</t>
  </si>
  <si>
    <t>21.20</t>
  </si>
  <si>
    <t>ОКПД 2</t>
  </si>
  <si>
    <t>32.50.</t>
  </si>
  <si>
    <t>Материал стоматологический пломбировочный композитный светового отверждения DenFil  А3</t>
  </si>
  <si>
    <t>Материал стоматологический пломбировочный композитный светового отверждения DenFil  С2</t>
  </si>
  <si>
    <t>aveldent.ru</t>
  </si>
  <si>
    <t>w-stom.ru</t>
  </si>
  <si>
    <t>Вх № 520 от 07.04.2026</t>
  </si>
  <si>
    <t>Материал стоматологический пломбировочный композитный светового отверждения DenFil А3,5</t>
  </si>
  <si>
    <t>Материал пломбировочный эндодонтический Эндометазон N набор (14г+10мл)</t>
  </si>
  <si>
    <t xml:space="preserve">Раствор стоматологический для протравливания, Травекс-37 гель </t>
  </si>
  <si>
    <t>Матрица стоматологическая для контурных пломб, одноразового использования, ТОР ВМ № 1.311</t>
  </si>
  <si>
    <t>Матрица стоматологическая для контурных пломб, одноразового использования, 50мкм  ТОР ВМ № 1.510</t>
  </si>
  <si>
    <t xml:space="preserve">Матрица стоматологическая для контурных пломб, одноразового использования
Матрицы металлические контурные  замковые большие ТОР ВМ № 1.313
</t>
  </si>
  <si>
    <t>Файл эндодонтический механический К-File, ручные №015, 25мм</t>
  </si>
  <si>
    <t>Файл эндодонтический механический К-File, ручные № 010, 25мм</t>
  </si>
  <si>
    <t>Файл эндодонтический механический   H –Files ручные № 010, 25мм</t>
  </si>
  <si>
    <t>Штифт бумажный эндодонтический № 30, 25мм</t>
  </si>
  <si>
    <t>Файл эндодонтический механический H –Files ручные № 020, 25мм</t>
  </si>
  <si>
    <t>Файл эндодонтический механический  H –Files ручные № 025, 25мм</t>
  </si>
  <si>
    <t>Матрица стоматологическая для контурных пломб, одноразового использования Матрицы металлические контурные  для премоляров 50мкм  ТОР ВМ № 1.0932</t>
  </si>
  <si>
    <t xml:space="preserve">Материал стоматологический Порошок для полирования </t>
  </si>
  <si>
    <t>Файл эндодонтический механический К-File, ручные, никель-титан, длина 25 мм, размер 0008,6 шт</t>
  </si>
  <si>
    <t>Файл эндодонтический механический  H –Files ручные № 008, 25мм</t>
  </si>
  <si>
    <t>Смазка для стоматологических наконечников DC Oil+ зелёный</t>
  </si>
  <si>
    <t>Материал стоматологический Белодез 3% 100 мл</t>
  </si>
  <si>
    <t>Штифт бумажный эндодонтический 02, №20</t>
  </si>
  <si>
    <t>Гуттаперча синтетическая Штифты гуттаперчевые размер 15-40 конусность 02</t>
  </si>
  <si>
    <t>Бор стоматологический алмазный, многоразового использования Бор алмазный 370 023SF FG</t>
  </si>
  <si>
    <t>Бор стоматологический алмазный, многоразового использования Бор алмазный 370 023C FG</t>
  </si>
  <si>
    <t>Пленка стоматологическая полимерная самоклеющаяся двухслойная Диплен-Дента С с Солкосерилом</t>
  </si>
  <si>
    <t>Материал стоматологический пломбировочный композитный светового отверждения DenFil  А4</t>
  </si>
  <si>
    <t>Материал стоматологический пломбировочный композитный светового отверждения  Es-Com 250 А3</t>
  </si>
  <si>
    <t>Материал стоматологический пломбировочный композитный светового отверждения  EsCom 250 ОА3</t>
  </si>
  <si>
    <t>Файл эндодонтический механический С Plus File 25мм №15 (6 шт),</t>
  </si>
  <si>
    <t>Файл эндодонтический механический С Plus File 25мм №10 (6 шт)</t>
  </si>
  <si>
    <t>Вх.№ 0982КП от 20.08.2026</t>
  </si>
  <si>
    <t>Вх.№ 0984КП от 20.08.2026</t>
  </si>
  <si>
    <t>Вх.№ 0983КП от 20.08.2026</t>
  </si>
  <si>
    <t>итого</t>
  </si>
  <si>
    <t>Аппликатор для стоматологического пломбировочного материала (ø 2 мм, Regular) 100штук.</t>
  </si>
  <si>
    <t xml:space="preserve">Адгезив V поколения bond 5мл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</si>
</sst>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center" vertical="center" wrapText="1"/>
    </xf>
    <xf numFmtId="0" fontId="5" fillId="0" borderId="0" xfId="0" applyFont="1"/>
    <xf numFmtId="43" fontId="4" fillId="0" borderId="1" xfId="1" applyFont="1" applyFill="1" applyBorder="1" applyAlignment="1">
      <alignment horizontal="center" vertical="center"/>
    </xf>
    <xf numFmtId="43" fontId="2" fillId="0" borderId="2" xfId="1" applyFont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43" fontId="3" fillId="2" borderId="1" xfId="1" applyFont="1" applyFill="1" applyBorder="1" applyAlignment="1">
      <alignment horizontal="center" vertical="center" wrapText="1"/>
    </xf>
    <xf numFmtId="0" fontId="5" fillId="2" borderId="0" xfId="0" applyFont="1" applyFill="1"/>
    <xf numFmtId="4" fontId="2" fillId="0" borderId="1" xfId="0" applyNumberFormat="1" applyFont="1" applyBorder="1"/>
    <xf numFmtId="43" fontId="2" fillId="0" borderId="0" xfId="1" applyFont="1" applyBorder="1" applyAlignment="1">
      <alignment horizontal="center" vertical="center"/>
    </xf>
    <xf numFmtId="43" fontId="6" fillId="3" borderId="1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tabSelected="1" topLeftCell="A22" zoomScaleNormal="100" zoomScaleSheetLayoutView="85" workbookViewId="0">
      <selection activeCell="C26" sqref="C26"/>
    </sheetView>
  </sheetViews>
  <sheetFormatPr defaultRowHeight="15.75" x14ac:dyDescent="0.25"/>
  <cols>
    <col min="1" max="1" width="4.42578125" style="5" bestFit="1" customWidth="1"/>
    <col min="2" max="2" width="11.7109375" style="5" customWidth="1"/>
    <col min="3" max="3" width="43.28515625" style="5" customWidth="1"/>
    <col min="4" max="4" width="6.85546875" style="5" customWidth="1"/>
    <col min="5" max="5" width="7" style="5" customWidth="1"/>
    <col min="6" max="6" width="13.42578125" style="5" customWidth="1"/>
    <col min="7" max="7" width="12.140625" style="5" customWidth="1"/>
    <col min="8" max="8" width="13.140625" style="5" customWidth="1"/>
    <col min="9" max="9" width="13.42578125" style="5" customWidth="1"/>
    <col min="10" max="10" width="14.140625" style="5" hidden="1" customWidth="1"/>
    <col min="11" max="11" width="14.140625" style="15" hidden="1" customWidth="1"/>
    <col min="12" max="12" width="14.140625" style="5" hidden="1" customWidth="1"/>
    <col min="13" max="13" width="15.28515625" style="5" hidden="1" customWidth="1"/>
    <col min="14" max="14" width="13.85546875" style="5" customWidth="1"/>
    <col min="15" max="15" width="15" style="5" customWidth="1"/>
    <col min="16" max="16384" width="9.140625" style="5"/>
  </cols>
  <sheetData>
    <row r="1" spans="1:15" x14ac:dyDescent="0.2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3" spans="1:15" ht="34.5" customHeight="1" x14ac:dyDescent="0.25">
      <c r="A3" s="23" t="s">
        <v>0</v>
      </c>
      <c r="B3" s="24" t="s">
        <v>24</v>
      </c>
      <c r="C3" s="20" t="s">
        <v>1</v>
      </c>
      <c r="D3" s="20" t="s">
        <v>2</v>
      </c>
      <c r="E3" s="20" t="s">
        <v>3</v>
      </c>
      <c r="F3" s="20" t="s">
        <v>4</v>
      </c>
      <c r="G3" s="22" t="s">
        <v>5</v>
      </c>
      <c r="H3" s="22"/>
      <c r="I3" s="22"/>
      <c r="J3" s="22"/>
      <c r="K3" s="22"/>
      <c r="L3" s="22"/>
      <c r="M3" s="22"/>
      <c r="N3" s="20" t="s">
        <v>7</v>
      </c>
      <c r="O3" s="20"/>
    </row>
    <row r="4" spans="1:15" ht="44.25" customHeight="1" x14ac:dyDescent="0.25">
      <c r="A4" s="23"/>
      <c r="B4" s="25"/>
      <c r="C4" s="20"/>
      <c r="D4" s="20"/>
      <c r="E4" s="20"/>
      <c r="F4" s="20"/>
      <c r="G4" s="8" t="s">
        <v>59</v>
      </c>
      <c r="H4" s="8" t="s">
        <v>60</v>
      </c>
      <c r="I4" s="8" t="s">
        <v>61</v>
      </c>
      <c r="J4" s="8" t="s">
        <v>30</v>
      </c>
      <c r="K4" s="13" t="s">
        <v>29</v>
      </c>
      <c r="L4" s="8" t="s">
        <v>28</v>
      </c>
      <c r="M4" s="9" t="s">
        <v>13</v>
      </c>
      <c r="N4" s="8" t="s">
        <v>8</v>
      </c>
      <c r="O4" s="8" t="s">
        <v>9</v>
      </c>
    </row>
    <row r="5" spans="1:15" x14ac:dyDescent="0.25">
      <c r="A5" s="1">
        <v>1</v>
      </c>
      <c r="B5" s="1"/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</row>
    <row r="6" spans="1:15" ht="50.25" customHeight="1" x14ac:dyDescent="0.25">
      <c r="A6" s="1">
        <v>1</v>
      </c>
      <c r="B6" s="1" t="s">
        <v>22</v>
      </c>
      <c r="C6" s="2" t="s">
        <v>31</v>
      </c>
      <c r="D6" s="10" t="s">
        <v>6</v>
      </c>
      <c r="E6" s="3">
        <v>4</v>
      </c>
      <c r="F6" s="6">
        <f>AVERAGE(G6:I6)</f>
        <v>883.10666666666657</v>
      </c>
      <c r="G6" s="4">
        <v>860</v>
      </c>
      <c r="H6" s="4">
        <v>903.52</v>
      </c>
      <c r="I6" s="4">
        <v>885.8</v>
      </c>
      <c r="J6" s="4"/>
      <c r="K6" s="14"/>
      <c r="L6" s="4"/>
      <c r="M6" s="4"/>
      <c r="N6" s="11">
        <f t="shared" ref="N6:N46" si="0">SMALL(G6:M6,1)</f>
        <v>860</v>
      </c>
      <c r="O6" s="11">
        <f t="shared" ref="O6:O46" si="1">N6*E6</f>
        <v>3440</v>
      </c>
    </row>
    <row r="7" spans="1:15" ht="47.25" x14ac:dyDescent="0.25">
      <c r="A7" s="1">
        <v>2</v>
      </c>
      <c r="B7" s="1" t="s">
        <v>22</v>
      </c>
      <c r="C7" s="12" t="s">
        <v>26</v>
      </c>
      <c r="D7" s="10" t="s">
        <v>6</v>
      </c>
      <c r="E7" s="3">
        <v>2</v>
      </c>
      <c r="F7" s="6">
        <f t="shared" ref="F7:F45" si="2">AVERAGE(G7:I7)</f>
        <v>872.8366666666667</v>
      </c>
      <c r="G7" s="4">
        <v>850</v>
      </c>
      <c r="H7" s="4">
        <v>893.01</v>
      </c>
      <c r="I7" s="4">
        <v>875.5</v>
      </c>
      <c r="J7" s="4"/>
      <c r="K7" s="14"/>
      <c r="L7" s="4"/>
      <c r="M7" s="4"/>
      <c r="N7" s="11">
        <f t="shared" si="0"/>
        <v>850</v>
      </c>
      <c r="O7" s="11">
        <f t="shared" si="1"/>
        <v>1700</v>
      </c>
    </row>
    <row r="8" spans="1:15" ht="47.25" x14ac:dyDescent="0.25">
      <c r="A8" s="1">
        <v>3</v>
      </c>
      <c r="B8" s="1" t="s">
        <v>22</v>
      </c>
      <c r="C8" s="12" t="s">
        <v>27</v>
      </c>
      <c r="D8" s="10" t="s">
        <v>6</v>
      </c>
      <c r="E8" s="3">
        <v>4</v>
      </c>
      <c r="F8" s="6">
        <f t="shared" si="2"/>
        <v>875.91666666666663</v>
      </c>
      <c r="G8" s="4">
        <v>853</v>
      </c>
      <c r="H8" s="4">
        <v>896.16</v>
      </c>
      <c r="I8" s="4">
        <v>878.59</v>
      </c>
      <c r="J8" s="4"/>
      <c r="K8" s="14"/>
      <c r="L8" s="4"/>
      <c r="M8" s="4"/>
      <c r="N8" s="11">
        <f t="shared" si="0"/>
        <v>853</v>
      </c>
      <c r="O8" s="11">
        <f t="shared" si="1"/>
        <v>3412</v>
      </c>
    </row>
    <row r="9" spans="1:15" ht="47.25" x14ac:dyDescent="0.25">
      <c r="A9" s="1">
        <v>4</v>
      </c>
      <c r="B9" s="1" t="s">
        <v>23</v>
      </c>
      <c r="C9" s="12" t="s">
        <v>32</v>
      </c>
      <c r="D9" s="10" t="s">
        <v>6</v>
      </c>
      <c r="E9" s="3">
        <v>1</v>
      </c>
      <c r="F9" s="6">
        <f t="shared" si="2"/>
        <v>12281.326666666666</v>
      </c>
      <c r="G9" s="4">
        <v>11960</v>
      </c>
      <c r="H9" s="4">
        <v>12565.18</v>
      </c>
      <c r="I9" s="4">
        <v>12318.8</v>
      </c>
      <c r="J9" s="4"/>
      <c r="K9" s="14"/>
      <c r="L9" s="4"/>
      <c r="M9" s="4"/>
      <c r="N9" s="11">
        <f t="shared" si="0"/>
        <v>11960</v>
      </c>
      <c r="O9" s="11">
        <f t="shared" si="1"/>
        <v>11960</v>
      </c>
    </row>
    <row r="10" spans="1:15" ht="31.5" x14ac:dyDescent="0.25">
      <c r="A10" s="1">
        <v>5</v>
      </c>
      <c r="B10" s="1" t="s">
        <v>22</v>
      </c>
      <c r="C10" s="12" t="s">
        <v>33</v>
      </c>
      <c r="D10" s="10" t="s">
        <v>6</v>
      </c>
      <c r="E10" s="3">
        <v>2</v>
      </c>
      <c r="F10" s="6">
        <f t="shared" si="2"/>
        <v>616.12</v>
      </c>
      <c r="G10" s="4">
        <v>600</v>
      </c>
      <c r="H10" s="4">
        <v>630.36</v>
      </c>
      <c r="I10" s="4">
        <v>618</v>
      </c>
      <c r="J10" s="4"/>
      <c r="K10" s="14"/>
      <c r="L10" s="4"/>
      <c r="M10" s="4"/>
      <c r="N10" s="11">
        <f t="shared" si="0"/>
        <v>600</v>
      </c>
      <c r="O10" s="11">
        <f t="shared" si="1"/>
        <v>1200</v>
      </c>
    </row>
    <row r="11" spans="1:15" ht="63" x14ac:dyDescent="0.25">
      <c r="A11" s="1">
        <v>6</v>
      </c>
      <c r="B11" s="1" t="s">
        <v>22</v>
      </c>
      <c r="C11" s="12" t="s">
        <v>14</v>
      </c>
      <c r="D11" s="10" t="s">
        <v>6</v>
      </c>
      <c r="E11" s="3">
        <v>100</v>
      </c>
      <c r="F11" s="6">
        <f t="shared" si="2"/>
        <v>25.673333333333332</v>
      </c>
      <c r="G11" s="4">
        <v>25</v>
      </c>
      <c r="H11" s="4">
        <v>26.27</v>
      </c>
      <c r="I11" s="4">
        <v>25.75</v>
      </c>
      <c r="J11" s="4"/>
      <c r="K11" s="14"/>
      <c r="L11" s="4"/>
      <c r="M11" s="4"/>
      <c r="N11" s="11">
        <f t="shared" si="0"/>
        <v>25</v>
      </c>
      <c r="O11" s="11">
        <f t="shared" si="1"/>
        <v>2500</v>
      </c>
    </row>
    <row r="12" spans="1:15" ht="47.25" x14ac:dyDescent="0.25">
      <c r="A12" s="1">
        <v>7</v>
      </c>
      <c r="B12" s="1" t="s">
        <v>22</v>
      </c>
      <c r="C12" s="12" t="s">
        <v>34</v>
      </c>
      <c r="D12" s="10" t="s">
        <v>6</v>
      </c>
      <c r="E12" s="3">
        <v>1</v>
      </c>
      <c r="F12" s="6">
        <f t="shared" si="2"/>
        <v>308.06</v>
      </c>
      <c r="G12" s="4">
        <v>300</v>
      </c>
      <c r="H12" s="4">
        <v>315.18</v>
      </c>
      <c r="I12" s="4">
        <v>309</v>
      </c>
      <c r="J12" s="4"/>
      <c r="K12" s="14"/>
      <c r="L12" s="4"/>
      <c r="M12" s="4"/>
      <c r="N12" s="11">
        <f t="shared" si="0"/>
        <v>300</v>
      </c>
      <c r="O12" s="11">
        <f t="shared" si="1"/>
        <v>300</v>
      </c>
    </row>
    <row r="13" spans="1:15" ht="66.75" customHeight="1" x14ac:dyDescent="0.25">
      <c r="A13" s="1">
        <v>8</v>
      </c>
      <c r="B13" s="1" t="s">
        <v>22</v>
      </c>
      <c r="C13" s="12" t="s">
        <v>35</v>
      </c>
      <c r="D13" s="10" t="s">
        <v>6</v>
      </c>
      <c r="E13" s="3">
        <v>1</v>
      </c>
      <c r="F13" s="6">
        <f t="shared" si="2"/>
        <v>297.79000000000002</v>
      </c>
      <c r="G13" s="4">
        <v>290</v>
      </c>
      <c r="H13" s="4">
        <v>304.67</v>
      </c>
      <c r="I13" s="4">
        <v>298.7</v>
      </c>
      <c r="J13" s="4"/>
      <c r="K13" s="14"/>
      <c r="L13" s="4"/>
      <c r="M13" s="4"/>
      <c r="N13" s="11">
        <f t="shared" si="0"/>
        <v>290</v>
      </c>
      <c r="O13" s="11">
        <f t="shared" si="1"/>
        <v>290</v>
      </c>
    </row>
    <row r="14" spans="1:15" ht="98.25" customHeight="1" x14ac:dyDescent="0.25">
      <c r="A14" s="1">
        <v>9</v>
      </c>
      <c r="B14" s="1" t="s">
        <v>22</v>
      </c>
      <c r="C14" s="12" t="s">
        <v>36</v>
      </c>
      <c r="D14" s="10" t="s">
        <v>6</v>
      </c>
      <c r="E14" s="3">
        <v>1</v>
      </c>
      <c r="F14" s="6">
        <f t="shared" si="2"/>
        <v>272.12000000000006</v>
      </c>
      <c r="G14" s="4">
        <v>265</v>
      </c>
      <c r="H14" s="4">
        <v>278.41000000000003</v>
      </c>
      <c r="I14" s="4">
        <v>272.95</v>
      </c>
      <c r="J14" s="4"/>
      <c r="K14" s="14"/>
      <c r="L14" s="4"/>
      <c r="M14" s="4"/>
      <c r="N14" s="11">
        <f t="shared" si="0"/>
        <v>265</v>
      </c>
      <c r="O14" s="11">
        <f t="shared" si="1"/>
        <v>265</v>
      </c>
    </row>
    <row r="15" spans="1:15" ht="47.25" x14ac:dyDescent="0.25">
      <c r="A15" s="1">
        <v>10</v>
      </c>
      <c r="B15" s="1" t="s">
        <v>22</v>
      </c>
      <c r="C15" s="12" t="s">
        <v>15</v>
      </c>
      <c r="D15" s="10" t="s">
        <v>6</v>
      </c>
      <c r="E15" s="3">
        <v>1</v>
      </c>
      <c r="F15" s="6">
        <f t="shared" si="2"/>
        <v>228.99</v>
      </c>
      <c r="G15" s="4">
        <v>223</v>
      </c>
      <c r="H15" s="4">
        <v>234.28</v>
      </c>
      <c r="I15" s="4">
        <v>229.69</v>
      </c>
      <c r="J15" s="4"/>
      <c r="K15" s="14"/>
      <c r="L15" s="4"/>
      <c r="M15" s="4"/>
      <c r="N15" s="11">
        <f t="shared" si="0"/>
        <v>223</v>
      </c>
      <c r="O15" s="11">
        <f t="shared" si="1"/>
        <v>223</v>
      </c>
    </row>
    <row r="16" spans="1:15" ht="47.25" x14ac:dyDescent="0.25">
      <c r="A16" s="1">
        <v>11</v>
      </c>
      <c r="B16" s="1" t="s">
        <v>22</v>
      </c>
      <c r="C16" s="12" t="s">
        <v>16</v>
      </c>
      <c r="D16" s="10" t="s">
        <v>6</v>
      </c>
      <c r="E16" s="3">
        <v>1</v>
      </c>
      <c r="F16" s="6">
        <f t="shared" si="2"/>
        <v>228.99</v>
      </c>
      <c r="G16" s="4">
        <v>223</v>
      </c>
      <c r="H16" s="4">
        <v>234.28</v>
      </c>
      <c r="I16" s="4">
        <v>229.69</v>
      </c>
      <c r="J16" s="4"/>
      <c r="K16" s="14"/>
      <c r="L16" s="4"/>
      <c r="M16" s="4"/>
      <c r="N16" s="11">
        <f t="shared" si="0"/>
        <v>223</v>
      </c>
      <c r="O16" s="11">
        <f t="shared" si="1"/>
        <v>223</v>
      </c>
    </row>
    <row r="17" spans="1:15" ht="31.5" x14ac:dyDescent="0.25">
      <c r="A17" s="1">
        <v>12</v>
      </c>
      <c r="B17" s="1" t="s">
        <v>22</v>
      </c>
      <c r="C17" s="12" t="s">
        <v>37</v>
      </c>
      <c r="D17" s="10" t="s">
        <v>6</v>
      </c>
      <c r="E17" s="3">
        <v>5</v>
      </c>
      <c r="F17" s="6">
        <f t="shared" si="2"/>
        <v>310.11333333333329</v>
      </c>
      <c r="G17" s="4">
        <v>302</v>
      </c>
      <c r="H17" s="4">
        <v>317.27999999999997</v>
      </c>
      <c r="I17" s="4">
        <v>311.06</v>
      </c>
      <c r="J17" s="4"/>
      <c r="K17" s="14"/>
      <c r="L17" s="4"/>
      <c r="M17" s="4"/>
      <c r="N17" s="11">
        <f t="shared" si="0"/>
        <v>302</v>
      </c>
      <c r="O17" s="11">
        <f t="shared" si="1"/>
        <v>1510</v>
      </c>
    </row>
    <row r="18" spans="1:15" ht="31.5" x14ac:dyDescent="0.25">
      <c r="A18" s="1">
        <v>13</v>
      </c>
      <c r="B18" s="1" t="s">
        <v>22</v>
      </c>
      <c r="C18" s="12" t="s">
        <v>38</v>
      </c>
      <c r="D18" s="10" t="s">
        <v>6</v>
      </c>
      <c r="E18" s="3">
        <v>5</v>
      </c>
      <c r="F18" s="6">
        <f t="shared" si="2"/>
        <v>236.17999999999998</v>
      </c>
      <c r="G18" s="4">
        <v>230</v>
      </c>
      <c r="H18" s="4">
        <v>241.64</v>
      </c>
      <c r="I18" s="4">
        <v>236.9</v>
      </c>
      <c r="J18" s="4"/>
      <c r="K18" s="14"/>
      <c r="L18" s="4"/>
      <c r="M18" s="4"/>
      <c r="N18" s="11">
        <f t="shared" si="0"/>
        <v>230</v>
      </c>
      <c r="O18" s="11">
        <f t="shared" si="1"/>
        <v>1150</v>
      </c>
    </row>
    <row r="19" spans="1:15" ht="31.5" x14ac:dyDescent="0.25">
      <c r="A19" s="1">
        <v>14</v>
      </c>
      <c r="B19" s="1" t="s">
        <v>22</v>
      </c>
      <c r="C19" s="12" t="s">
        <v>39</v>
      </c>
      <c r="D19" s="10" t="s">
        <v>6</v>
      </c>
      <c r="E19" s="3">
        <v>5</v>
      </c>
      <c r="F19" s="6">
        <f t="shared" si="2"/>
        <v>334.76</v>
      </c>
      <c r="G19" s="4">
        <v>326</v>
      </c>
      <c r="H19" s="4">
        <v>342.5</v>
      </c>
      <c r="I19" s="4">
        <v>335.78</v>
      </c>
      <c r="J19" s="4"/>
      <c r="K19" s="14"/>
      <c r="L19" s="4"/>
      <c r="M19" s="4"/>
      <c r="N19" s="11">
        <f t="shared" si="0"/>
        <v>326</v>
      </c>
      <c r="O19" s="11">
        <f t="shared" si="1"/>
        <v>1630</v>
      </c>
    </row>
    <row r="20" spans="1:15" ht="31.5" x14ac:dyDescent="0.25">
      <c r="A20" s="1">
        <v>15</v>
      </c>
      <c r="B20" s="1" t="s">
        <v>22</v>
      </c>
      <c r="C20" s="12" t="s">
        <v>40</v>
      </c>
      <c r="D20" s="10" t="s">
        <v>6</v>
      </c>
      <c r="E20" s="3">
        <v>2</v>
      </c>
      <c r="F20" s="6">
        <f t="shared" si="2"/>
        <v>183.81000000000003</v>
      </c>
      <c r="G20" s="4">
        <v>179</v>
      </c>
      <c r="H20" s="4">
        <v>188.06</v>
      </c>
      <c r="I20" s="4">
        <v>184.37</v>
      </c>
      <c r="J20" s="4"/>
      <c r="K20" s="14"/>
      <c r="L20" s="4"/>
      <c r="M20" s="4"/>
      <c r="N20" s="11">
        <f t="shared" si="0"/>
        <v>179</v>
      </c>
      <c r="O20" s="11">
        <f t="shared" si="1"/>
        <v>358</v>
      </c>
    </row>
    <row r="21" spans="1:15" ht="31.5" x14ac:dyDescent="0.25">
      <c r="A21" s="1">
        <v>16</v>
      </c>
      <c r="B21" s="1" t="s">
        <v>22</v>
      </c>
      <c r="C21" s="12" t="s">
        <v>41</v>
      </c>
      <c r="D21" s="10" t="s">
        <v>6</v>
      </c>
      <c r="E21" s="3">
        <v>3</v>
      </c>
      <c r="F21" s="6">
        <f t="shared" si="2"/>
        <v>308.06</v>
      </c>
      <c r="G21" s="4">
        <v>300</v>
      </c>
      <c r="H21" s="4">
        <v>315.18</v>
      </c>
      <c r="I21" s="4">
        <v>309</v>
      </c>
      <c r="J21" s="4"/>
      <c r="K21" s="14"/>
      <c r="L21" s="4"/>
      <c r="M21" s="4"/>
      <c r="N21" s="11">
        <f t="shared" si="0"/>
        <v>300</v>
      </c>
      <c r="O21" s="11">
        <f t="shared" si="1"/>
        <v>900</v>
      </c>
    </row>
    <row r="22" spans="1:15" ht="31.5" x14ac:dyDescent="0.25">
      <c r="A22" s="1">
        <v>17</v>
      </c>
      <c r="B22" s="1" t="s">
        <v>22</v>
      </c>
      <c r="C22" s="12" t="s">
        <v>17</v>
      </c>
      <c r="D22" s="10" t="s">
        <v>12</v>
      </c>
      <c r="E22" s="3">
        <v>2</v>
      </c>
      <c r="F22" s="6">
        <f t="shared" si="2"/>
        <v>359.40333333333336</v>
      </c>
      <c r="G22" s="4">
        <v>350</v>
      </c>
      <c r="H22" s="4">
        <v>367.71</v>
      </c>
      <c r="I22" s="4">
        <v>360.5</v>
      </c>
      <c r="J22" s="4"/>
      <c r="K22" s="14"/>
      <c r="L22" s="4"/>
      <c r="M22" s="4"/>
      <c r="N22" s="11">
        <f t="shared" si="0"/>
        <v>350</v>
      </c>
      <c r="O22" s="11">
        <f t="shared" si="1"/>
        <v>700</v>
      </c>
    </row>
    <row r="23" spans="1:15" ht="31.5" x14ac:dyDescent="0.25">
      <c r="A23" s="1">
        <v>18</v>
      </c>
      <c r="B23" s="1" t="s">
        <v>22</v>
      </c>
      <c r="C23" s="12" t="s">
        <v>42</v>
      </c>
      <c r="D23" s="10" t="s">
        <v>6</v>
      </c>
      <c r="E23" s="3">
        <v>3</v>
      </c>
      <c r="F23" s="6">
        <f t="shared" si="2"/>
        <v>322.43666666666667</v>
      </c>
      <c r="G23" s="4">
        <v>314</v>
      </c>
      <c r="H23" s="4">
        <v>329.89</v>
      </c>
      <c r="I23" s="4">
        <v>323.42</v>
      </c>
      <c r="J23" s="4"/>
      <c r="K23" s="14"/>
      <c r="L23" s="4"/>
      <c r="M23" s="4"/>
      <c r="N23" s="11">
        <f t="shared" si="0"/>
        <v>314</v>
      </c>
      <c r="O23" s="11">
        <f t="shared" si="1"/>
        <v>942</v>
      </c>
    </row>
    <row r="24" spans="1:15" ht="78.75" x14ac:dyDescent="0.25">
      <c r="A24" s="1">
        <v>19</v>
      </c>
      <c r="B24" s="1" t="s">
        <v>22</v>
      </c>
      <c r="C24" s="12" t="s">
        <v>43</v>
      </c>
      <c r="D24" s="10" t="s">
        <v>6</v>
      </c>
      <c r="E24" s="3">
        <v>1</v>
      </c>
      <c r="F24" s="6">
        <f t="shared" si="2"/>
        <v>61.613333333333323</v>
      </c>
      <c r="G24" s="4">
        <v>60</v>
      </c>
      <c r="H24" s="4">
        <v>63.04</v>
      </c>
      <c r="I24" s="4">
        <v>61.8</v>
      </c>
      <c r="J24" s="4"/>
      <c r="K24" s="14"/>
      <c r="L24" s="4"/>
      <c r="M24" s="4"/>
      <c r="N24" s="11">
        <f t="shared" si="0"/>
        <v>60</v>
      </c>
      <c r="O24" s="11">
        <f t="shared" si="1"/>
        <v>60</v>
      </c>
    </row>
    <row r="25" spans="1:15" x14ac:dyDescent="0.25">
      <c r="A25" s="1">
        <v>20</v>
      </c>
      <c r="B25" s="1" t="s">
        <v>23</v>
      </c>
      <c r="C25" s="12" t="s">
        <v>64</v>
      </c>
      <c r="D25" s="10" t="s">
        <v>6</v>
      </c>
      <c r="E25" s="3">
        <v>1</v>
      </c>
      <c r="F25" s="6">
        <f t="shared" si="2"/>
        <v>1847.3333333333333</v>
      </c>
      <c r="G25" s="4">
        <v>1799</v>
      </c>
      <c r="H25" s="4">
        <v>1890.03</v>
      </c>
      <c r="I25" s="4">
        <v>1852.97</v>
      </c>
      <c r="J25" s="4"/>
      <c r="K25" s="14"/>
      <c r="L25" s="4"/>
      <c r="M25" s="4"/>
      <c r="N25" s="11">
        <f t="shared" si="0"/>
        <v>1799</v>
      </c>
      <c r="O25" s="11">
        <f t="shared" si="1"/>
        <v>1799</v>
      </c>
    </row>
    <row r="26" spans="1:15" ht="47.25" x14ac:dyDescent="0.25">
      <c r="A26" s="1">
        <v>21</v>
      </c>
      <c r="B26" s="1" t="s">
        <v>22</v>
      </c>
      <c r="C26" s="12" t="s">
        <v>55</v>
      </c>
      <c r="D26" s="10" t="s">
        <v>6</v>
      </c>
      <c r="E26" s="3">
        <v>1</v>
      </c>
      <c r="F26" s="6">
        <f t="shared" si="2"/>
        <v>1628.3166666666666</v>
      </c>
      <c r="G26" s="4">
        <v>1575</v>
      </c>
      <c r="H26" s="4">
        <v>1654.7</v>
      </c>
      <c r="I26" s="4">
        <v>1655.25</v>
      </c>
      <c r="J26" s="4"/>
      <c r="K26" s="14"/>
      <c r="L26" s="4"/>
      <c r="M26" s="4"/>
      <c r="N26" s="11">
        <f t="shared" si="0"/>
        <v>1575</v>
      </c>
      <c r="O26" s="11">
        <f t="shared" si="1"/>
        <v>1575</v>
      </c>
    </row>
    <row r="27" spans="1:15" ht="47.25" x14ac:dyDescent="0.25">
      <c r="A27" s="1">
        <v>22</v>
      </c>
      <c r="B27" s="1" t="s">
        <v>22</v>
      </c>
      <c r="C27" s="12" t="s">
        <v>56</v>
      </c>
      <c r="D27" s="10" t="s">
        <v>6</v>
      </c>
      <c r="E27" s="3">
        <v>1</v>
      </c>
      <c r="F27" s="6">
        <f t="shared" si="2"/>
        <v>1617.3166666666666</v>
      </c>
      <c r="G27" s="4">
        <v>1575</v>
      </c>
      <c r="H27" s="4">
        <v>1654.7</v>
      </c>
      <c r="I27" s="4">
        <v>1622.25</v>
      </c>
      <c r="J27" s="4"/>
      <c r="K27" s="14"/>
      <c r="L27" s="4"/>
      <c r="M27" s="4"/>
      <c r="N27" s="11">
        <f t="shared" si="0"/>
        <v>1575</v>
      </c>
      <c r="O27" s="11">
        <f t="shared" si="1"/>
        <v>1575</v>
      </c>
    </row>
    <row r="28" spans="1:15" ht="31.5" x14ac:dyDescent="0.25">
      <c r="A28" s="1">
        <v>23</v>
      </c>
      <c r="B28" s="1" t="s">
        <v>23</v>
      </c>
      <c r="C28" s="12" t="s">
        <v>44</v>
      </c>
      <c r="D28" s="10" t="s">
        <v>6</v>
      </c>
      <c r="E28" s="3">
        <v>2</v>
      </c>
      <c r="F28" s="6">
        <f t="shared" si="2"/>
        <v>869.75666666666666</v>
      </c>
      <c r="G28" s="4">
        <v>847</v>
      </c>
      <c r="H28" s="4">
        <v>889.86</v>
      </c>
      <c r="I28" s="4">
        <v>872.41</v>
      </c>
      <c r="J28" s="4"/>
      <c r="K28" s="14"/>
      <c r="L28" s="4"/>
      <c r="M28" s="4"/>
      <c r="N28" s="11">
        <f t="shared" si="0"/>
        <v>847</v>
      </c>
      <c r="O28" s="11">
        <f t="shared" si="1"/>
        <v>1694</v>
      </c>
    </row>
    <row r="29" spans="1:15" ht="47.25" x14ac:dyDescent="0.25">
      <c r="A29" s="1">
        <v>24</v>
      </c>
      <c r="B29" s="1" t="s">
        <v>22</v>
      </c>
      <c r="C29" s="12" t="s">
        <v>45</v>
      </c>
      <c r="D29" s="10" t="s">
        <v>6</v>
      </c>
      <c r="E29" s="3">
        <v>5</v>
      </c>
      <c r="F29" s="6">
        <f t="shared" si="2"/>
        <v>338.86666666666667</v>
      </c>
      <c r="G29" s="4">
        <v>330</v>
      </c>
      <c r="H29" s="4">
        <v>346.7</v>
      </c>
      <c r="I29" s="4">
        <v>339.9</v>
      </c>
      <c r="J29" s="4"/>
      <c r="K29" s="14"/>
      <c r="L29" s="4"/>
      <c r="M29" s="4"/>
      <c r="N29" s="11">
        <f t="shared" si="0"/>
        <v>330</v>
      </c>
      <c r="O29" s="11">
        <f t="shared" si="1"/>
        <v>1650</v>
      </c>
    </row>
    <row r="30" spans="1:15" ht="31.5" x14ac:dyDescent="0.25">
      <c r="A30" s="1">
        <v>25</v>
      </c>
      <c r="B30" s="1" t="s">
        <v>22</v>
      </c>
      <c r="C30" s="12" t="s">
        <v>46</v>
      </c>
      <c r="D30" s="10" t="s">
        <v>6</v>
      </c>
      <c r="E30" s="3">
        <v>5</v>
      </c>
      <c r="F30" s="6">
        <f t="shared" si="2"/>
        <v>322.43666666666667</v>
      </c>
      <c r="G30" s="4">
        <v>314</v>
      </c>
      <c r="H30" s="4">
        <v>329.89</v>
      </c>
      <c r="I30" s="4">
        <v>323.42</v>
      </c>
      <c r="J30" s="4"/>
      <c r="K30" s="14"/>
      <c r="L30" s="4"/>
      <c r="M30" s="4"/>
      <c r="N30" s="11">
        <f t="shared" si="0"/>
        <v>314</v>
      </c>
      <c r="O30" s="11">
        <f t="shared" si="1"/>
        <v>1570</v>
      </c>
    </row>
    <row r="31" spans="1:15" ht="78.75" x14ac:dyDescent="0.25">
      <c r="A31" s="1">
        <v>26</v>
      </c>
      <c r="B31" s="1" t="s">
        <v>22</v>
      </c>
      <c r="C31" s="12" t="s">
        <v>18</v>
      </c>
      <c r="D31" s="10" t="s">
        <v>6</v>
      </c>
      <c r="E31" s="3">
        <v>1</v>
      </c>
      <c r="F31" s="6">
        <f t="shared" si="2"/>
        <v>169.43333333333334</v>
      </c>
      <c r="G31" s="4">
        <v>165</v>
      </c>
      <c r="H31" s="4">
        <v>173.35</v>
      </c>
      <c r="I31" s="4">
        <v>169.95</v>
      </c>
      <c r="J31" s="4"/>
      <c r="K31" s="14"/>
      <c r="L31" s="4"/>
      <c r="M31" s="4"/>
      <c r="N31" s="11">
        <f t="shared" si="0"/>
        <v>165</v>
      </c>
      <c r="O31" s="11">
        <f t="shared" si="1"/>
        <v>165</v>
      </c>
    </row>
    <row r="32" spans="1:15" ht="78.75" x14ac:dyDescent="0.25">
      <c r="A32" s="1">
        <v>27</v>
      </c>
      <c r="B32" s="1" t="s">
        <v>22</v>
      </c>
      <c r="C32" s="12" t="s">
        <v>19</v>
      </c>
      <c r="D32" s="10" t="s">
        <v>6</v>
      </c>
      <c r="E32" s="3">
        <v>1</v>
      </c>
      <c r="F32" s="6">
        <f t="shared" si="2"/>
        <v>203.32000000000002</v>
      </c>
      <c r="G32" s="4">
        <v>198</v>
      </c>
      <c r="H32" s="4">
        <v>208.02</v>
      </c>
      <c r="I32" s="4">
        <v>203.94</v>
      </c>
      <c r="J32" s="4"/>
      <c r="K32" s="14"/>
      <c r="L32" s="4"/>
      <c r="M32" s="4"/>
      <c r="N32" s="11">
        <f t="shared" si="0"/>
        <v>198</v>
      </c>
      <c r="O32" s="11">
        <f t="shared" si="1"/>
        <v>198</v>
      </c>
    </row>
    <row r="33" spans="1:15" ht="31.5" x14ac:dyDescent="0.25">
      <c r="A33" s="1">
        <v>28</v>
      </c>
      <c r="B33" s="1" t="s">
        <v>22</v>
      </c>
      <c r="C33" s="12" t="s">
        <v>57</v>
      </c>
      <c r="D33" s="10" t="s">
        <v>6</v>
      </c>
      <c r="E33" s="3">
        <v>5</v>
      </c>
      <c r="F33" s="6">
        <f t="shared" si="2"/>
        <v>430.25666666666666</v>
      </c>
      <c r="G33" s="4">
        <v>419</v>
      </c>
      <c r="H33" s="4">
        <v>440.2</v>
      </c>
      <c r="I33" s="4">
        <v>431.57</v>
      </c>
      <c r="J33" s="4"/>
      <c r="K33" s="14"/>
      <c r="L33" s="4"/>
      <c r="M33" s="4"/>
      <c r="N33" s="11">
        <f t="shared" si="0"/>
        <v>419</v>
      </c>
      <c r="O33" s="11">
        <f t="shared" si="1"/>
        <v>2095</v>
      </c>
    </row>
    <row r="34" spans="1:15" ht="63" x14ac:dyDescent="0.25">
      <c r="A34" s="1">
        <v>29</v>
      </c>
      <c r="B34" s="1" t="s">
        <v>23</v>
      </c>
      <c r="C34" s="12" t="s">
        <v>20</v>
      </c>
      <c r="D34" s="10" t="s">
        <v>6</v>
      </c>
      <c r="E34" s="3">
        <v>1</v>
      </c>
      <c r="F34" s="6">
        <f t="shared" si="2"/>
        <v>7609.083333333333</v>
      </c>
      <c r="G34" s="4">
        <v>7410</v>
      </c>
      <c r="H34" s="4">
        <v>7784.95</v>
      </c>
      <c r="I34" s="4">
        <v>7632.3</v>
      </c>
      <c r="J34" s="4"/>
      <c r="K34" s="14"/>
      <c r="L34" s="4"/>
      <c r="M34" s="4"/>
      <c r="N34" s="11">
        <f t="shared" si="0"/>
        <v>7410</v>
      </c>
      <c r="O34" s="11">
        <f t="shared" si="1"/>
        <v>7410</v>
      </c>
    </row>
    <row r="35" spans="1:15" ht="47.25" x14ac:dyDescent="0.25">
      <c r="A35" s="1">
        <v>30</v>
      </c>
      <c r="B35" s="1" t="s">
        <v>22</v>
      </c>
      <c r="C35" s="12" t="s">
        <v>63</v>
      </c>
      <c r="D35" s="10" t="s">
        <v>6</v>
      </c>
      <c r="E35" s="3">
        <v>2</v>
      </c>
      <c r="F35" s="6">
        <f t="shared" si="2"/>
        <v>137.6</v>
      </c>
      <c r="G35" s="4">
        <v>134</v>
      </c>
      <c r="H35" s="4">
        <v>140.78</v>
      </c>
      <c r="I35" s="4">
        <v>138.02000000000001</v>
      </c>
      <c r="J35" s="4"/>
      <c r="K35" s="14"/>
      <c r="L35" s="4"/>
      <c r="M35" s="4"/>
      <c r="N35" s="11">
        <f t="shared" si="0"/>
        <v>134</v>
      </c>
      <c r="O35" s="11">
        <f t="shared" si="1"/>
        <v>268</v>
      </c>
    </row>
    <row r="36" spans="1:15" ht="47.25" x14ac:dyDescent="0.25">
      <c r="A36" s="1">
        <v>31</v>
      </c>
      <c r="B36" s="1" t="s">
        <v>22</v>
      </c>
      <c r="C36" s="12" t="s">
        <v>11</v>
      </c>
      <c r="D36" s="10" t="s">
        <v>6</v>
      </c>
      <c r="E36" s="3">
        <v>1</v>
      </c>
      <c r="F36" s="6">
        <f t="shared" si="2"/>
        <v>102.68666666666667</v>
      </c>
      <c r="G36" s="4">
        <v>100</v>
      </c>
      <c r="H36" s="4">
        <v>105.06</v>
      </c>
      <c r="I36" s="4">
        <v>103</v>
      </c>
      <c r="J36" s="4"/>
      <c r="K36" s="14"/>
      <c r="L36" s="4"/>
      <c r="M36" s="4"/>
      <c r="N36" s="11">
        <f t="shared" si="0"/>
        <v>100</v>
      </c>
      <c r="O36" s="11">
        <f t="shared" si="1"/>
        <v>100</v>
      </c>
    </row>
    <row r="37" spans="1:15" ht="31.5" x14ac:dyDescent="0.25">
      <c r="A37" s="1">
        <v>32</v>
      </c>
      <c r="B37" s="1" t="s">
        <v>22</v>
      </c>
      <c r="C37" s="12" t="s">
        <v>47</v>
      </c>
      <c r="D37" s="10" t="s">
        <v>6</v>
      </c>
      <c r="E37" s="3">
        <v>1</v>
      </c>
      <c r="F37" s="6">
        <f t="shared" si="2"/>
        <v>1081.3333333333333</v>
      </c>
      <c r="G37" s="18">
        <v>1046</v>
      </c>
      <c r="H37" s="4">
        <v>1098</v>
      </c>
      <c r="I37" s="4">
        <v>1100</v>
      </c>
      <c r="J37" s="4"/>
      <c r="K37" s="14"/>
      <c r="L37" s="4"/>
      <c r="M37" s="4"/>
      <c r="N37" s="11">
        <f t="shared" si="0"/>
        <v>1046</v>
      </c>
      <c r="O37" s="11">
        <f t="shared" si="1"/>
        <v>1046</v>
      </c>
    </row>
    <row r="38" spans="1:15" ht="31.5" x14ac:dyDescent="0.25">
      <c r="A38" s="1">
        <v>33</v>
      </c>
      <c r="B38" s="1" t="s">
        <v>23</v>
      </c>
      <c r="C38" s="12" t="s">
        <v>48</v>
      </c>
      <c r="D38" s="10" t="s">
        <v>6</v>
      </c>
      <c r="E38" s="3">
        <v>5</v>
      </c>
      <c r="F38" s="6">
        <f t="shared" si="2"/>
        <v>244.39333333333332</v>
      </c>
      <c r="G38" s="18">
        <v>238</v>
      </c>
      <c r="H38" s="4">
        <v>250.04</v>
      </c>
      <c r="I38" s="4">
        <v>245.14</v>
      </c>
      <c r="J38" s="4"/>
      <c r="K38" s="14"/>
      <c r="L38" s="4"/>
      <c r="M38" s="4"/>
      <c r="N38" s="11">
        <f t="shared" si="0"/>
        <v>238</v>
      </c>
      <c r="O38" s="11">
        <f t="shared" si="1"/>
        <v>1190</v>
      </c>
    </row>
    <row r="39" spans="1:15" ht="31.5" x14ac:dyDescent="0.25">
      <c r="A39" s="1">
        <v>34</v>
      </c>
      <c r="B39" s="1" t="s">
        <v>22</v>
      </c>
      <c r="C39" s="12" t="s">
        <v>58</v>
      </c>
      <c r="D39" s="10" t="s">
        <v>6</v>
      </c>
      <c r="E39" s="3">
        <v>5</v>
      </c>
      <c r="F39" s="6">
        <f t="shared" si="2"/>
        <v>430.25666666666666</v>
      </c>
      <c r="G39" s="18">
        <v>419</v>
      </c>
      <c r="H39" s="4">
        <v>440.2</v>
      </c>
      <c r="I39" s="4">
        <v>431.57</v>
      </c>
      <c r="J39" s="4"/>
      <c r="K39" s="14"/>
      <c r="L39" s="4"/>
      <c r="M39" s="4"/>
      <c r="N39" s="11">
        <f t="shared" si="0"/>
        <v>419</v>
      </c>
      <c r="O39" s="11">
        <f t="shared" si="1"/>
        <v>2095</v>
      </c>
    </row>
    <row r="40" spans="1:15" ht="31.5" x14ac:dyDescent="0.25">
      <c r="A40" s="1">
        <v>35</v>
      </c>
      <c r="B40" s="1" t="s">
        <v>22</v>
      </c>
      <c r="C40" s="12" t="s">
        <v>49</v>
      </c>
      <c r="D40" s="10" t="s">
        <v>6</v>
      </c>
      <c r="E40" s="3">
        <v>2</v>
      </c>
      <c r="F40" s="6">
        <f t="shared" si="2"/>
        <v>183.81000000000003</v>
      </c>
      <c r="G40" s="4">
        <v>179</v>
      </c>
      <c r="H40" s="4">
        <v>188.06</v>
      </c>
      <c r="I40" s="4">
        <v>184.37</v>
      </c>
      <c r="J40" s="4"/>
      <c r="K40" s="14"/>
      <c r="L40" s="4"/>
      <c r="M40" s="4"/>
      <c r="N40" s="11">
        <f t="shared" si="0"/>
        <v>179</v>
      </c>
      <c r="O40" s="11">
        <f t="shared" si="1"/>
        <v>358</v>
      </c>
    </row>
    <row r="41" spans="1:15" ht="47.25" x14ac:dyDescent="0.25">
      <c r="A41" s="1">
        <v>36</v>
      </c>
      <c r="B41" s="1" t="s">
        <v>22</v>
      </c>
      <c r="C41" s="12" t="s">
        <v>50</v>
      </c>
      <c r="D41" s="10" t="s">
        <v>6</v>
      </c>
      <c r="E41" s="3">
        <v>2</v>
      </c>
      <c r="F41" s="6">
        <f t="shared" si="2"/>
        <v>228.99</v>
      </c>
      <c r="G41" s="4">
        <v>223</v>
      </c>
      <c r="H41" s="4">
        <v>234.28</v>
      </c>
      <c r="I41" s="4">
        <v>229.69</v>
      </c>
      <c r="J41" s="4"/>
      <c r="K41" s="14"/>
      <c r="L41" s="4"/>
      <c r="M41" s="4"/>
      <c r="N41" s="11">
        <f t="shared" si="0"/>
        <v>223</v>
      </c>
      <c r="O41" s="11">
        <f t="shared" si="1"/>
        <v>446</v>
      </c>
    </row>
    <row r="42" spans="1:15" ht="47.25" x14ac:dyDescent="0.25">
      <c r="A42" s="1">
        <v>37</v>
      </c>
      <c r="B42" s="1" t="s">
        <v>22</v>
      </c>
      <c r="C42" s="12" t="s">
        <v>51</v>
      </c>
      <c r="D42" s="10" t="s">
        <v>6</v>
      </c>
      <c r="E42" s="3">
        <v>2</v>
      </c>
      <c r="F42" s="6">
        <f t="shared" si="2"/>
        <v>945.74333333333334</v>
      </c>
      <c r="G42" s="4">
        <v>921</v>
      </c>
      <c r="H42" s="4">
        <v>967.6</v>
      </c>
      <c r="I42" s="4">
        <v>948.63</v>
      </c>
      <c r="J42" s="4"/>
      <c r="K42" s="14"/>
      <c r="L42" s="4"/>
      <c r="M42" s="4"/>
      <c r="N42" s="11">
        <f t="shared" si="0"/>
        <v>921</v>
      </c>
      <c r="O42" s="11">
        <f t="shared" si="1"/>
        <v>1842</v>
      </c>
    </row>
    <row r="43" spans="1:15" ht="47.25" x14ac:dyDescent="0.25">
      <c r="A43" s="1">
        <v>38</v>
      </c>
      <c r="B43" s="1" t="s">
        <v>22</v>
      </c>
      <c r="C43" s="12" t="s">
        <v>21</v>
      </c>
      <c r="D43" s="10" t="s">
        <v>6</v>
      </c>
      <c r="E43" s="3">
        <v>2</v>
      </c>
      <c r="F43" s="6">
        <f t="shared" si="2"/>
        <v>856.40666666666675</v>
      </c>
      <c r="G43" s="4">
        <v>834</v>
      </c>
      <c r="H43" s="4">
        <v>876.2</v>
      </c>
      <c r="I43" s="4">
        <v>859.02</v>
      </c>
      <c r="J43" s="4"/>
      <c r="K43" s="14"/>
      <c r="L43" s="4"/>
      <c r="M43" s="4"/>
      <c r="N43" s="11">
        <f t="shared" si="0"/>
        <v>834</v>
      </c>
      <c r="O43" s="11">
        <f t="shared" si="1"/>
        <v>1668</v>
      </c>
    </row>
    <row r="44" spans="1:15" ht="47.25" x14ac:dyDescent="0.25">
      <c r="A44" s="1">
        <v>39</v>
      </c>
      <c r="B44" s="1" t="s">
        <v>22</v>
      </c>
      <c r="C44" s="12" t="s">
        <v>54</v>
      </c>
      <c r="D44" s="10" t="s">
        <v>6</v>
      </c>
      <c r="E44" s="3">
        <v>2</v>
      </c>
      <c r="F44" s="6">
        <f t="shared" si="2"/>
        <v>889.26666666666677</v>
      </c>
      <c r="G44" s="4">
        <v>866</v>
      </c>
      <c r="H44" s="4">
        <v>909.82</v>
      </c>
      <c r="I44" s="4">
        <v>891.98</v>
      </c>
      <c r="J44" s="4"/>
      <c r="K44" s="14"/>
      <c r="L44" s="4"/>
      <c r="M44" s="4"/>
      <c r="N44" s="11">
        <f t="shared" si="0"/>
        <v>866</v>
      </c>
      <c r="O44" s="11">
        <f t="shared" si="1"/>
        <v>1732</v>
      </c>
    </row>
    <row r="45" spans="1:15" ht="47.25" x14ac:dyDescent="0.25">
      <c r="A45" s="1">
        <v>40</v>
      </c>
      <c r="B45" s="1" t="s">
        <v>22</v>
      </c>
      <c r="C45" s="12" t="s">
        <v>52</v>
      </c>
      <c r="D45" s="10" t="s">
        <v>6</v>
      </c>
      <c r="E45" s="3">
        <v>2</v>
      </c>
      <c r="F45" s="6">
        <f t="shared" si="2"/>
        <v>945.74333333333334</v>
      </c>
      <c r="G45" s="4">
        <v>921</v>
      </c>
      <c r="H45" s="4">
        <v>967.6</v>
      </c>
      <c r="I45" s="4">
        <v>948.63</v>
      </c>
      <c r="J45" s="4"/>
      <c r="K45" s="14"/>
      <c r="L45" s="4"/>
      <c r="M45" s="4"/>
      <c r="N45" s="11">
        <f t="shared" si="0"/>
        <v>921</v>
      </c>
      <c r="O45" s="11">
        <f t="shared" si="1"/>
        <v>1842</v>
      </c>
    </row>
    <row r="46" spans="1:15" ht="47.25" x14ac:dyDescent="0.25">
      <c r="A46" s="1">
        <v>41</v>
      </c>
      <c r="B46" s="1" t="s">
        <v>23</v>
      </c>
      <c r="C46" s="12" t="s">
        <v>53</v>
      </c>
      <c r="D46" s="10" t="s">
        <v>6</v>
      </c>
      <c r="E46" s="3">
        <v>1</v>
      </c>
      <c r="F46" s="6">
        <f>AVERAGE(G46:I46)</f>
        <v>1766.2099999999998</v>
      </c>
      <c r="G46" s="4">
        <v>1720</v>
      </c>
      <c r="H46" s="4">
        <v>1807.03</v>
      </c>
      <c r="I46" s="4">
        <v>1771.6</v>
      </c>
      <c r="J46" s="4"/>
      <c r="K46" s="14"/>
      <c r="L46" s="4"/>
      <c r="M46" s="4"/>
      <c r="N46" s="11">
        <f t="shared" si="0"/>
        <v>1720</v>
      </c>
      <c r="O46" s="11">
        <f t="shared" si="1"/>
        <v>1720</v>
      </c>
    </row>
    <row r="47" spans="1:15" x14ac:dyDescent="0.25">
      <c r="O47" s="7"/>
    </row>
    <row r="48" spans="1:15" x14ac:dyDescent="0.25">
      <c r="C48" s="19" t="s">
        <v>10</v>
      </c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</row>
    <row r="49" spans="8:15" x14ac:dyDescent="0.25">
      <c r="H49" s="1" t="s">
        <v>23</v>
      </c>
      <c r="I49" s="16">
        <v>25773</v>
      </c>
      <c r="O49" s="17"/>
    </row>
    <row r="50" spans="8:15" x14ac:dyDescent="0.25">
      <c r="H50" s="1" t="s">
        <v>25</v>
      </c>
      <c r="I50" s="16">
        <v>41028</v>
      </c>
      <c r="O50" s="17"/>
    </row>
    <row r="51" spans="8:15" x14ac:dyDescent="0.25">
      <c r="H51" s="1" t="s">
        <v>62</v>
      </c>
      <c r="I51" s="16">
        <f>SUM(I49,I50)</f>
        <v>66801</v>
      </c>
      <c r="O51" s="17"/>
    </row>
    <row r="52" spans="8:15" x14ac:dyDescent="0.25">
      <c r="O52" s="17">
        <f>SUBTOTAL(9,O6:O51)</f>
        <v>66801</v>
      </c>
    </row>
    <row r="53" spans="8:15" x14ac:dyDescent="0.25">
      <c r="J53" s="11">
        <v>12900</v>
      </c>
    </row>
    <row r="54" spans="8:15" x14ac:dyDescent="0.25">
      <c r="H54" s="1" t="s">
        <v>23</v>
      </c>
      <c r="I54" s="16">
        <v>25773</v>
      </c>
    </row>
    <row r="55" spans="8:15" x14ac:dyDescent="0.25">
      <c r="H55" s="1" t="s">
        <v>25</v>
      </c>
      <c r="I55" s="16">
        <v>41028</v>
      </c>
    </row>
    <row r="56" spans="8:15" x14ac:dyDescent="0.25">
      <c r="H56" s="1" t="s">
        <v>62</v>
      </c>
      <c r="I56" s="16">
        <f>SUM(I54,I55)</f>
        <v>66801</v>
      </c>
    </row>
  </sheetData>
  <autoFilter ref="A5:O51"/>
  <mergeCells count="10">
    <mergeCell ref="C48:N48"/>
    <mergeCell ref="F3:F4"/>
    <mergeCell ref="A1:N1"/>
    <mergeCell ref="G3:M3"/>
    <mergeCell ref="A3:A4"/>
    <mergeCell ref="C3:C4"/>
    <mergeCell ref="D3:D4"/>
    <mergeCell ref="E3:E4"/>
    <mergeCell ref="N3:O3"/>
    <mergeCell ref="B3:B4"/>
  </mergeCells>
  <pageMargins left="0" right="0" top="0" bottom="0" header="0.31496062992125984" footer="0.31496062992125984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2026-08-31T06:08:33Z</dcterms:modified>
</cp:coreProperties>
</file>