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Win-fqpf7m6tqlu\общак\2026\ЕАТ.РФ\Стаканы одноразовые\"/>
    </mc:Choice>
  </mc:AlternateContent>
  <xr:revisionPtr revIDLastSave="0" documentId="13_ncr:1_{AB6BEF56-2DAA-4E54-973E-BA1123F0613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3 ПОСТАВЩИКА!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6" l="1"/>
  <c r="O5" i="6" l="1"/>
  <c r="P5" i="6" s="1"/>
  <c r="K5" i="6"/>
  <c r="M5" i="6" s="1"/>
  <c r="N5" i="6" s="1"/>
  <c r="J5" i="6"/>
  <c r="H5" i="6"/>
  <c r="F5" i="6"/>
  <c r="J6" i="6" l="1"/>
  <c r="H6" i="6" l="1"/>
  <c r="P6" i="6"/>
  <c r="F6" i="6"/>
</calcChain>
</file>

<file path=xl/sharedStrings.xml><?xml version="1.0" encoding="utf-8"?>
<sst xmlns="http://schemas.openxmlformats.org/spreadsheetml/2006/main" count="24" uniqueCount="24">
  <si>
    <t>Цена за единицу товара, руб.</t>
  </si>
  <si>
    <t>Кол-во</t>
  </si>
  <si>
    <t xml:space="preserve">σ
</t>
  </si>
  <si>
    <t>Ед. изм.</t>
  </si>
  <si>
    <t xml:space="preserve">Коэф-т вариации, %
</t>
  </si>
  <si>
    <t>Наименование товара</t>
  </si>
  <si>
    <t>Исполнитель №1</t>
  </si>
  <si>
    <t>Исполнитель №2</t>
  </si>
  <si>
    <t>Исполнитель №3</t>
  </si>
  <si>
    <t>Кол-во Исполнителей</t>
  </si>
  <si>
    <t>Средняя цена ед., руб</t>
  </si>
  <si>
    <t>№ п/п</t>
  </si>
  <si>
    <t>НМЦД по МИН. руб.</t>
  </si>
  <si>
    <t>Сумма
Исполнитель №1</t>
  </si>
  <si>
    <t>Сумма
Исполнитель №2</t>
  </si>
  <si>
    <t>Сумма
Исполнитель №3</t>
  </si>
  <si>
    <t>ИТОГО:</t>
  </si>
  <si>
    <t>Цена за единицу, руб.</t>
  </si>
  <si>
    <t>Сумма, руб.</t>
  </si>
  <si>
    <t>шт</t>
  </si>
  <si>
    <t>*или эквивалент</t>
  </si>
  <si>
    <t>Формирование НМЦД на закупку стаканов одноразовых для фитобара</t>
  </si>
  <si>
    <t>"27" августа 2026 г.</t>
  </si>
  <si>
    <t xml:space="preserve">Стакан одноразовый матовый Bubble Cup*
22.29.23.110
Материал: полипропилен.
Объём: 500 мл.
Назначение: для холодных и горячих напитков.
Цвет: прозрачный матовый.
Форма: конусная конструкция (верх шире дна).
Особенности: плотный, термостойкий, эластичный, устойчивый к механическим воздействиям, нетоксичный.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</si>
</sst>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₽_-;\-* #,##0.00\ _₽_-;_-* &quot;-&quot;??\ _₽_-;_-@_-"/>
    <numFmt numFmtId="165" formatCode="#,##0.00_р_."/>
    <numFmt numFmtId="166" formatCode="_-* #,##0\ _₽_-;\-* #,##0\ _₽_-;_-* &quot;-&quot;??\ _₽_-;_-@_-"/>
    <numFmt numFmtId="167" formatCode="#,##0.00_р_.;[Red]#,##0.00_р_."/>
    <numFmt numFmtId="168" formatCode="#,##0_р_.;[Red]#,##0_р_."/>
    <numFmt numFmtId="169" formatCode="#,##0.0000"/>
  </numFmts>
  <fonts count="9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9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vertical="top"/>
    </xf>
    <xf numFmtId="0" fontId="4" fillId="0" borderId="0" xfId="0" applyFont="1"/>
    <xf numFmtId="0" fontId="5" fillId="0" borderId="0" xfId="0" applyFont="1"/>
    <xf numFmtId="4" fontId="5" fillId="0" borderId="0" xfId="0" applyNumberFormat="1" applyFont="1"/>
    <xf numFmtId="4" fontId="7" fillId="0" borderId="6" xfId="0" applyNumberFormat="1" applyFont="1" applyBorder="1" applyAlignment="1">
      <alignment horizontal="center" vertical="top" wrapText="1"/>
    </xf>
    <xf numFmtId="4" fontId="6" fillId="0" borderId="6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67" fontId="6" fillId="0" borderId="7" xfId="0" applyNumberFormat="1" applyFont="1" applyBorder="1" applyAlignment="1">
      <alignment horizontal="center" vertical="center" wrapText="1"/>
    </xf>
    <xf numFmtId="168" fontId="6" fillId="0" borderId="3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6" fontId="7" fillId="0" borderId="3" xfId="1" applyNumberFormat="1" applyFont="1" applyBorder="1" applyAlignment="1">
      <alignment horizontal="center" vertical="center" wrapText="1"/>
    </xf>
    <xf numFmtId="4" fontId="6" fillId="2" borderId="3" xfId="0" applyNumberFormat="1" applyFont="1" applyFill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166" fontId="7" fillId="0" borderId="0" xfId="1" applyNumberFormat="1" applyFont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center" vertical="center" wrapText="1"/>
    </xf>
    <xf numFmtId="4" fontId="7" fillId="2" borderId="0" xfId="0" applyNumberFormat="1" applyFont="1" applyFill="1" applyBorder="1" applyAlignment="1">
      <alignment horizontal="center" vertical="center" wrapText="1"/>
    </xf>
    <xf numFmtId="165" fontId="6" fillId="0" borderId="0" xfId="0" applyNumberFormat="1" applyFont="1" applyBorder="1" applyAlignment="1">
      <alignment horizontal="center" vertical="center" wrapText="1"/>
    </xf>
    <xf numFmtId="169" fontId="6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4" fontId="7" fillId="0" borderId="8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"/>
  <sheetViews>
    <sheetView tabSelected="1" zoomScale="120" zoomScaleNormal="120" zoomScaleSheetLayoutView="140" workbookViewId="0">
      <selection activeCell="A9" sqref="A9:XFD10"/>
    </sheetView>
  </sheetViews>
  <sheetFormatPr defaultColWidth="8.85546875" defaultRowHeight="12" x14ac:dyDescent="0.2"/>
  <cols>
    <col min="1" max="1" width="4.85546875" style="2" customWidth="1"/>
    <col min="2" max="2" width="55.7109375" style="2" customWidth="1"/>
    <col min="3" max="3" width="7.85546875" style="3" customWidth="1"/>
    <col min="4" max="4" width="8.42578125" style="3" bestFit="1" customWidth="1"/>
    <col min="5" max="8" width="11.7109375" style="3" customWidth="1"/>
    <col min="9" max="10" width="11.7109375" style="2" customWidth="1"/>
    <col min="11" max="11" width="11.5703125" style="2" customWidth="1"/>
    <col min="12" max="12" width="8.42578125" style="2" customWidth="1"/>
    <col min="13" max="13" width="7.85546875" style="2" customWidth="1"/>
    <col min="14" max="14" width="11" style="3" customWidth="1"/>
    <col min="15" max="15" width="10.140625" style="2" customWidth="1"/>
    <col min="16" max="16" width="11.28515625" style="2" customWidth="1"/>
    <col min="17" max="16384" width="8.85546875" style="2"/>
  </cols>
  <sheetData>
    <row r="1" spans="1:16" ht="15.75" x14ac:dyDescent="0.25">
      <c r="A1" s="1"/>
      <c r="C1" s="2"/>
      <c r="D1" s="2"/>
      <c r="I1" s="3"/>
      <c r="J1" s="3"/>
      <c r="L1" s="5" t="s">
        <v>22</v>
      </c>
      <c r="M1" s="5"/>
      <c r="N1" s="5"/>
      <c r="O1" s="6"/>
      <c r="P1" s="7"/>
    </row>
    <row r="2" spans="1:16" ht="15.75" x14ac:dyDescent="0.2">
      <c r="A2" s="1"/>
      <c r="B2" s="32" t="s">
        <v>21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13.9" customHeight="1" x14ac:dyDescent="0.2">
      <c r="A3" s="44" t="s">
        <v>11</v>
      </c>
      <c r="B3" s="45" t="s">
        <v>5</v>
      </c>
      <c r="C3" s="33" t="s">
        <v>3</v>
      </c>
      <c r="D3" s="35" t="s">
        <v>1</v>
      </c>
      <c r="E3" s="39" t="s">
        <v>0</v>
      </c>
      <c r="F3" s="40"/>
      <c r="G3" s="40"/>
      <c r="H3" s="40"/>
      <c r="I3" s="40"/>
      <c r="J3" s="41"/>
      <c r="K3" s="42" t="s">
        <v>10</v>
      </c>
      <c r="L3" s="42" t="s">
        <v>9</v>
      </c>
      <c r="M3" s="42" t="s">
        <v>2</v>
      </c>
      <c r="N3" s="42" t="s">
        <v>4</v>
      </c>
      <c r="O3" s="42" t="s">
        <v>12</v>
      </c>
      <c r="P3" s="44"/>
    </row>
    <row r="4" spans="1:16" ht="45" x14ac:dyDescent="0.2">
      <c r="A4" s="44"/>
      <c r="B4" s="46"/>
      <c r="C4" s="34"/>
      <c r="D4" s="36"/>
      <c r="E4" s="8" t="s">
        <v>6</v>
      </c>
      <c r="F4" s="9" t="s">
        <v>13</v>
      </c>
      <c r="G4" s="8" t="s">
        <v>7</v>
      </c>
      <c r="H4" s="9" t="s">
        <v>14</v>
      </c>
      <c r="I4" s="8" t="s">
        <v>8</v>
      </c>
      <c r="J4" s="9" t="s">
        <v>15</v>
      </c>
      <c r="K4" s="43"/>
      <c r="L4" s="43"/>
      <c r="M4" s="43"/>
      <c r="N4" s="43"/>
      <c r="O4" s="10" t="s">
        <v>17</v>
      </c>
      <c r="P4" s="11" t="s">
        <v>18</v>
      </c>
    </row>
    <row r="5" spans="1:16" s="4" customFormat="1" ht="127.5" x14ac:dyDescent="0.25">
      <c r="A5" s="12">
        <v>1</v>
      </c>
      <c r="B5" s="21" t="s">
        <v>23</v>
      </c>
      <c r="C5" s="13" t="s">
        <v>19</v>
      </c>
      <c r="D5" s="14">
        <v>2000</v>
      </c>
      <c r="E5" s="31">
        <v>9.1925000000000008</v>
      </c>
      <c r="F5" s="15">
        <f t="shared" ref="F5" si="0">E5*D5</f>
        <v>18385</v>
      </c>
      <c r="G5" s="15">
        <v>13.95</v>
      </c>
      <c r="H5" s="15">
        <f t="shared" ref="H5" si="1">G5*D5</f>
        <v>27900</v>
      </c>
      <c r="I5" s="15">
        <v>16</v>
      </c>
      <c r="J5" s="15">
        <f t="shared" ref="J5" si="2">I5*D5</f>
        <v>32000</v>
      </c>
      <c r="K5" s="16">
        <f t="shared" ref="K5" si="3">(E5+G5+I5)/3</f>
        <v>13.047499999999999</v>
      </c>
      <c r="L5" s="17">
        <v>3</v>
      </c>
      <c r="M5" s="15">
        <f t="shared" ref="M5" si="4">SQRT((POWER(E5-K5,2)+POWER(G5-K5,2)+POWER(I5-K5,2))/(L5-1))</f>
        <v>3.4923335679742844</v>
      </c>
      <c r="N5" s="15">
        <f t="shared" ref="N5" si="5">100*(M5/K5)</f>
        <v>26.766304410609575</v>
      </c>
      <c r="O5" s="31">
        <f t="shared" ref="O5" si="6">E5</f>
        <v>9.1925000000000008</v>
      </c>
      <c r="P5" s="15">
        <f t="shared" ref="P5" si="7">O5*D5</f>
        <v>18385</v>
      </c>
    </row>
    <row r="6" spans="1:16" ht="12" customHeight="1" x14ac:dyDescent="0.2">
      <c r="A6" s="37" t="s">
        <v>16</v>
      </c>
      <c r="B6" s="38"/>
      <c r="C6" s="17"/>
      <c r="D6" s="18">
        <f>SUM(D5:D5)</f>
        <v>2000</v>
      </c>
      <c r="E6" s="15"/>
      <c r="F6" s="11">
        <f>SUM(F5:F5)</f>
        <v>18385</v>
      </c>
      <c r="G6" s="19"/>
      <c r="H6" s="20">
        <f>SUM(H5:H5)</f>
        <v>27900</v>
      </c>
      <c r="I6" s="15"/>
      <c r="J6" s="11">
        <f>SUM(J5:J5)</f>
        <v>32000</v>
      </c>
      <c r="K6" s="16"/>
      <c r="L6" s="17"/>
      <c r="M6" s="15"/>
      <c r="N6" s="15"/>
      <c r="O6" s="15"/>
      <c r="P6" s="11">
        <f>SUM(P5:P5)</f>
        <v>18385</v>
      </c>
    </row>
    <row r="7" spans="1:16" ht="12" customHeight="1" x14ac:dyDescent="0.2">
      <c r="A7" s="47" t="s">
        <v>20</v>
      </c>
      <c r="B7" s="48"/>
      <c r="C7" s="24"/>
      <c r="D7" s="25"/>
      <c r="E7" s="26"/>
      <c r="F7" s="27"/>
      <c r="G7" s="28"/>
      <c r="H7" s="29"/>
      <c r="I7" s="26"/>
      <c r="J7" s="27"/>
      <c r="K7" s="30"/>
      <c r="L7" s="24"/>
      <c r="M7" s="26"/>
      <c r="N7" s="26"/>
      <c r="O7" s="26"/>
      <c r="P7" s="27"/>
    </row>
    <row r="8" spans="1:16" ht="12" customHeight="1" x14ac:dyDescent="0.2">
      <c r="A8" s="22"/>
      <c r="B8" s="23"/>
      <c r="C8" s="24"/>
      <c r="D8" s="25"/>
      <c r="E8" s="26"/>
      <c r="F8" s="27"/>
      <c r="G8" s="28"/>
      <c r="H8" s="29"/>
      <c r="I8" s="26"/>
      <c r="J8" s="27"/>
      <c r="K8" s="30"/>
      <c r="L8" s="24"/>
      <c r="M8" s="26"/>
      <c r="N8" s="26"/>
      <c r="O8" s="26"/>
      <c r="P8" s="27"/>
    </row>
  </sheetData>
  <sheetProtection formatColumns="0" formatRows="0" insertColumns="0" insertRows="0" insertHyperlinks="0"/>
  <protectedRanges>
    <protectedRange sqref="A9:M944" name="Диапазон1"/>
  </protectedRanges>
  <mergeCells count="13">
    <mergeCell ref="B2:P2"/>
    <mergeCell ref="C3:C4"/>
    <mergeCell ref="D3:D4"/>
    <mergeCell ref="A6:B6"/>
    <mergeCell ref="E3:J3"/>
    <mergeCell ref="M3:M4"/>
    <mergeCell ref="N3:N4"/>
    <mergeCell ref="O3:P3"/>
    <mergeCell ref="K3:K4"/>
    <mergeCell ref="L3:L4"/>
    <mergeCell ref="A3:A4"/>
    <mergeCell ref="B3:B4"/>
    <mergeCell ref="A7:B7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ПОСТАВЩИКА!</vt:lpstr>
    </vt:vector>
  </TitlesOfParts>
  <Company>DGZ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В. Белова</dc:creator>
  <cp:lastModifiedBy>User</cp:lastModifiedBy>
  <cp:lastPrinted>2026-08-27T06:38:03Z</cp:lastPrinted>
  <dcterms:created xsi:type="dcterms:W3CDTF">2014-01-29T09:28:07Z</dcterms:created>
  <dcterms:modified xsi:type="dcterms:W3CDTF">2026-08-27T07:24:56Z</dcterms:modified>
</cp:coreProperties>
</file>