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нмцк" sheetId="6" r:id="rId1"/>
    <sheet name="СП" sheetId="12" r:id="rId2"/>
  </sheets>
  <definedNames>
    <definedName name="_xlnm.Print_Area" localSheetId="0">нмцк!$A$1:$L$20</definedName>
  </definedNames>
  <calcPr calcId="125725" iterateDelta="1E-4"/>
</workbook>
</file>

<file path=xl/calcChain.xml><?xml version="1.0" encoding="utf-8"?>
<calcChain xmlns="http://schemas.openxmlformats.org/spreadsheetml/2006/main">
  <c r="C14" i="6"/>
  <c r="H14"/>
  <c r="J14"/>
  <c r="K14" l="1"/>
  <c r="B14"/>
  <c r="D14"/>
  <c r="L14" s="1"/>
  <c r="B5"/>
  <c r="A5"/>
  <c r="L15" l="1"/>
</calcChain>
</file>

<file path=xl/sharedStrings.xml><?xml version="1.0" encoding="utf-8"?>
<sst xmlns="http://schemas.openxmlformats.org/spreadsheetml/2006/main" count="44" uniqueCount="43">
  <si>
    <t>Ед. изм.</t>
  </si>
  <si>
    <t>ОБОСНОВАНИЕ НАЧАЛЬНОЙ (МАКСИМАЛЬНОЙ) ЦЕНЫ КОНТРАКТА</t>
  </si>
  <si>
    <r>
      <t>Начальная (максимальная) цена контракта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определена методом сопоставимых рыночных цен (анализ рынка).</t>
    </r>
  </si>
  <si>
    <t xml:space="preserve">Начальная (максимальная) цена контракта сформирована методом сопоставимых рыночных цен в соответствии с Федеральным законом от 05.04.2013 № 44-ФЗ "О контрактной системе в сфере закупок товаров, работ, услуг для обеспечения государственных и муниципальных нужд" и Приказом Минэкономразвития России № 567 от 02.10.2013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 Источник получения информации: Юридические лица, на основании запроса коммерческого предложения, направленного поставщикам, обладающим опытом выполнения подобного вида работ. </t>
  </si>
  <si>
    <t>НМЦК методом сопоставимых рыночных цен (анализа рынка) определяется по формуле:</t>
  </si>
  <si>
    <t>где:</t>
  </si>
  <si>
    <t>НМЦК, определяемая методом сопоставимых рыночных цен (анализа рынка);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</si>
  <si>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</si>
  <si>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№ п/п</t>
  </si>
  <si>
    <t>Наименование товара, работы, услуги</t>
  </si>
  <si>
    <t>Кол-во (объем)</t>
  </si>
  <si>
    <t>Предложение №2</t>
  </si>
  <si>
    <t>Предложение №3</t>
  </si>
  <si>
    <t>Среднее арифметическое значение цены, руб.</t>
  </si>
  <si>
    <t>Среднее квадратичное отклонение</t>
  </si>
  <si>
    <t>Коэффициент вариации, %</t>
  </si>
  <si>
    <t>Начальная 
(максимальная) 
цена контракта, 
руб.</t>
  </si>
  <si>
    <t xml:space="preserve">Дата подготовки обоснования НМЦК: </t>
  </si>
  <si>
    <t>Предложение №1</t>
  </si>
  <si>
    <t xml:space="preserve"> </t>
  </si>
  <si>
    <t>ФКУ КП-15 УФСИН России по Оренбургской области :</t>
  </si>
  <si>
    <t>ФКУ ИК-1 УФСИН России по Оренбургской области :</t>
  </si>
  <si>
    <t>ФКУ ИК-2 УФСИН России по Оренбургской области :</t>
  </si>
  <si>
    <t>ФКУ ИК-3 УФСИН России по Оренбургской области :</t>
  </si>
  <si>
    <t>ФКУ ИК-4 УФСИН России по Оренбургской области :</t>
  </si>
  <si>
    <t>ФКУ ИК-5 УФСИН России по Оренбургской области :</t>
  </si>
  <si>
    <t>ФКУ ИК-6 УФСИН России по Оренбургской области :</t>
  </si>
  <si>
    <t>ФКУ ИК-8 УФСИН России по Оренбургской области :</t>
  </si>
  <si>
    <t>ФКУ ИК-9 УФСИН России по Оренбургской области :</t>
  </si>
  <si>
    <t>ФКУ КП-11 УФСИН России по Оренбургской области :</t>
  </si>
  <si>
    <t>ФКУ КП-12 УФСИН России по Оренбургской области :</t>
  </si>
  <si>
    <t>ФКУ КП-13 УФСИН России по Оренбургской области :</t>
  </si>
  <si>
    <t>Количество</t>
  </si>
  <si>
    <t>ОКПД 2/КТРУ</t>
  </si>
  <si>
    <t>Приложение №_____к извещению</t>
  </si>
  <si>
    <t>для ФКУ БМТиВС УФСИН России по Оренбургской области</t>
  </si>
  <si>
    <t>ИТОГО</t>
  </si>
  <si>
    <t>Оказание услуг по техническому обслуживанию и ремонту служебного автотранспорта.</t>
  </si>
  <si>
    <t>45.20.11.200</t>
  </si>
  <si>
    <t>усл. Ед.</t>
  </si>
  <si>
    <t>"______" ____________  2026 г</t>
  </si>
  <si>
    <t>ст. инспектор ОТО ФКУ БМТиВС                                                                                                                                              УФСИН России по Оренбургской области                                                                                                  ст. лейтенант вн. службы</t>
  </si>
  <si>
    <t>А.Г. Громов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</si>
</sst>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65">
    <xf numFmtId="0" fontId="0" fillId="0" borderId="0" xfId="0"/>
    <xf numFmtId="0" fontId="16" fillId="0" borderId="0" xfId="0" applyFont="1"/>
    <xf numFmtId="0" fontId="17" fillId="0" borderId="0" xfId="0" applyFont="1"/>
    <xf numFmtId="0" fontId="3" fillId="0" borderId="0" xfId="1" applyFont="1" applyBorder="1"/>
    <xf numFmtId="0" fontId="4" fillId="0" borderId="1" xfId="0" applyFont="1" applyBorder="1" applyAlignment="1">
      <alignment vertical="center" wrapText="1"/>
    </xf>
    <xf numFmtId="0" fontId="3" fillId="0" borderId="1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/>
    <xf numFmtId="4" fontId="3" fillId="0" borderId="0" xfId="1" applyNumberFormat="1" applyFont="1" applyBorder="1" applyAlignment="1">
      <alignment horizontal="center"/>
    </xf>
    <xf numFmtId="0" fontId="3" fillId="0" borderId="0" xfId="1" applyFont="1"/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6" fillId="0" borderId="0" xfId="0" applyFont="1" applyAlignment="1">
      <alignment wrapText="1"/>
    </xf>
    <xf numFmtId="0" fontId="18" fillId="0" borderId="0" xfId="0" applyFont="1"/>
    <xf numFmtId="0" fontId="2" fillId="0" borderId="1" xfId="1" applyFont="1" applyBorder="1" applyAlignment="1">
      <alignment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textRotation="90" wrapText="1"/>
    </xf>
    <xf numFmtId="0" fontId="17" fillId="0" borderId="0" xfId="0" applyFont="1" applyFill="1"/>
    <xf numFmtId="4" fontId="17" fillId="0" borderId="0" xfId="0" applyNumberFormat="1" applyFont="1"/>
    <xf numFmtId="0" fontId="11" fillId="0" borderId="3" xfId="1" applyFont="1" applyFill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horizontal="center" vertical="center" wrapText="1"/>
    </xf>
    <xf numFmtId="4" fontId="12" fillId="0" borderId="1" xfId="1" applyNumberFormat="1" applyFont="1" applyFill="1" applyBorder="1" applyAlignment="1">
      <alignment horizontal="center" vertical="center" wrapText="1"/>
    </xf>
    <xf numFmtId="4" fontId="13" fillId="0" borderId="1" xfId="1" applyNumberFormat="1" applyFont="1" applyFill="1" applyBorder="1" applyAlignment="1">
      <alignment horizontal="right" vertical="center" wrapText="1"/>
    </xf>
    <xf numFmtId="4" fontId="7" fillId="0" borderId="1" xfId="1" applyNumberFormat="1" applyFont="1" applyFill="1" applyBorder="1" applyAlignment="1">
      <alignment horizontal="right"/>
    </xf>
    <xf numFmtId="0" fontId="10" fillId="0" borderId="0" xfId="0" applyFont="1"/>
    <xf numFmtId="0" fontId="2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4" fontId="15" fillId="0" borderId="1" xfId="1" applyNumberFormat="1" applyFont="1" applyFill="1" applyBorder="1" applyAlignment="1">
      <alignment horizontal="center" vertical="center"/>
    </xf>
    <xf numFmtId="0" fontId="2" fillId="0" borderId="2" xfId="1" applyFont="1" applyBorder="1" applyAlignment="1">
      <alignment vertical="center" wrapText="1"/>
    </xf>
    <xf numFmtId="0" fontId="2" fillId="0" borderId="8" xfId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right"/>
    </xf>
    <xf numFmtId="0" fontId="6" fillId="0" borderId="5" xfId="1" applyFont="1" applyFill="1" applyBorder="1" applyAlignment="1">
      <alignment horizontal="right"/>
    </xf>
    <xf numFmtId="0" fontId="6" fillId="0" borderId="6" xfId="1" applyFont="1" applyFill="1" applyBorder="1" applyAlignment="1">
      <alignment horizontal="right"/>
    </xf>
    <xf numFmtId="0" fontId="6" fillId="0" borderId="4" xfId="1" applyFont="1" applyFill="1" applyBorder="1" applyAlignment="1">
      <alignment horizontal="right"/>
    </xf>
    <xf numFmtId="0" fontId="4" fillId="0" borderId="3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right" vertical="center" wrapText="1"/>
    </xf>
    <xf numFmtId="0" fontId="10" fillId="0" borderId="0" xfId="0" applyFont="1" applyAlignment="1">
      <alignment horizontal="right" wrapText="1"/>
    </xf>
    <xf numFmtId="0" fontId="19" fillId="0" borderId="0" xfId="0" applyFont="1" applyAlignment="1">
      <alignment horizontal="right" wrapText="1"/>
    </xf>
    <xf numFmtId="0" fontId="10" fillId="0" borderId="0" xfId="0" applyFont="1" applyAlignment="1">
      <alignment horizontal="left" vertical="top" wrapText="1"/>
    </xf>
    <xf numFmtId="0" fontId="2" fillId="0" borderId="0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2" fillId="0" borderId="3" xfId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7" fillId="0" borderId="0" xfId="0" applyFont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171450</xdr:colOff>
      <xdr:row>9</xdr:row>
      <xdr:rowOff>342900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2800350"/>
          <a:ext cx="30956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</xdr:row>
      <xdr:rowOff>561975</xdr:rowOff>
    </xdr:from>
    <xdr:to>
      <xdr:col>1</xdr:col>
      <xdr:colOff>190500</xdr:colOff>
      <xdr:row>10</xdr:row>
      <xdr:rowOff>790575</xdr:rowOff>
    </xdr:to>
    <xdr:pic>
      <xdr:nvPicPr>
        <xdr:cNvPr id="5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0525" y="37433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showWhiteSpace="0" view="pageBreakPreview" topLeftCell="A13" zoomScaleSheetLayoutView="100" zoomScalePageLayoutView="115" workbookViewId="0">
      <selection activeCell="H20" sqref="H20:L20"/>
    </sheetView>
  </sheetViews>
  <sheetFormatPr defaultColWidth="9" defaultRowHeight="15"/>
  <cols>
    <col min="1" max="1" width="5.28515625" style="2" customWidth="1"/>
    <col min="2" max="2" width="31.28515625" style="2" customWidth="1"/>
    <col min="3" max="3" width="12.7109375" style="2" customWidth="1"/>
    <col min="4" max="4" width="14.7109375" style="2" customWidth="1"/>
    <col min="5" max="5" width="13.85546875" style="2" customWidth="1"/>
    <col min="6" max="6" width="10.7109375" style="2" customWidth="1"/>
    <col min="7" max="7" width="10.5703125" style="2" customWidth="1"/>
    <col min="8" max="9" width="10.7109375" style="2" customWidth="1"/>
    <col min="10" max="10" width="12.28515625" style="2" customWidth="1"/>
    <col min="11" max="11" width="15.28515625" style="2" customWidth="1"/>
    <col min="12" max="12" width="18" style="2" customWidth="1"/>
    <col min="13" max="13" width="11.7109375" style="2" bestFit="1" customWidth="1"/>
    <col min="14" max="16384" width="9" style="2"/>
  </cols>
  <sheetData>
    <row r="1" spans="1:13" ht="15.75">
      <c r="A1" s="59" t="s">
        <v>34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3" ht="15.7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3" ht="15.75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3" ht="8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s="12" customFormat="1" ht="30" customHeight="1">
      <c r="A5" s="15" t="str">
        <f>A13</f>
        <v>№ п/п</v>
      </c>
      <c r="B5" s="60" t="str">
        <f>B13</f>
        <v>Наименование товара, работы, услуги</v>
      </c>
      <c r="C5" s="63"/>
      <c r="D5" s="63"/>
      <c r="E5" s="64"/>
      <c r="F5" s="60" t="s">
        <v>32</v>
      </c>
      <c r="G5" s="64"/>
      <c r="H5" s="16" t="s">
        <v>0</v>
      </c>
      <c r="I5" s="60" t="s">
        <v>33</v>
      </c>
      <c r="J5" s="61"/>
      <c r="K5" s="53"/>
      <c r="L5" s="53"/>
    </row>
    <row r="6" spans="1:13" s="12" customFormat="1" ht="48.6" customHeight="1">
      <c r="A6" s="32">
        <v>1</v>
      </c>
      <c r="B6" s="54" t="s">
        <v>37</v>
      </c>
      <c r="C6" s="56"/>
      <c r="D6" s="56"/>
      <c r="E6" s="55"/>
      <c r="F6" s="57">
        <v>1</v>
      </c>
      <c r="G6" s="58"/>
      <c r="H6" s="33" t="s">
        <v>39</v>
      </c>
      <c r="I6" s="54" t="s">
        <v>38</v>
      </c>
      <c r="J6" s="55"/>
      <c r="K6" s="53"/>
      <c r="L6" s="53"/>
    </row>
    <row r="7" spans="1:13">
      <c r="A7" s="35" t="s">
        <v>2</v>
      </c>
      <c r="B7" s="35"/>
      <c r="C7" s="35"/>
      <c r="D7" s="35"/>
      <c r="E7" s="35"/>
      <c r="F7" s="35"/>
      <c r="G7" s="35"/>
      <c r="H7" s="35"/>
      <c r="I7" s="35"/>
      <c r="J7" s="35"/>
      <c r="K7" s="36"/>
      <c r="L7" s="36"/>
    </row>
    <row r="8" spans="1:13" ht="69.95" customHeight="1">
      <c r="A8" s="34" t="s">
        <v>3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3" ht="20.100000000000001" customHeight="1">
      <c r="A9" s="35" t="s">
        <v>4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</row>
    <row r="10" spans="1:13" ht="30" customHeight="1">
      <c r="A10" s="4" t="s">
        <v>5</v>
      </c>
      <c r="B10" s="46" t="s">
        <v>6</v>
      </c>
      <c r="C10" s="47"/>
      <c r="D10" s="47"/>
      <c r="E10" s="47"/>
      <c r="F10" s="47"/>
      <c r="G10" s="47"/>
      <c r="H10" s="48"/>
      <c r="I10" s="48"/>
      <c r="J10" s="48"/>
      <c r="K10" s="48"/>
      <c r="L10" s="49"/>
    </row>
    <row r="11" spans="1:13" ht="80.099999999999994" customHeight="1">
      <c r="A11" s="5"/>
      <c r="B11" s="35" t="s">
        <v>7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</row>
    <row r="12" spans="1:13" ht="9.9499999999999993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3" s="18" customFormat="1" ht="78" customHeight="1">
      <c r="A13" s="16" t="s">
        <v>8</v>
      </c>
      <c r="B13" s="16" t="s">
        <v>9</v>
      </c>
      <c r="C13" s="16" t="s">
        <v>0</v>
      </c>
      <c r="D13" s="16" t="s">
        <v>10</v>
      </c>
      <c r="E13" s="17" t="s">
        <v>18</v>
      </c>
      <c r="F13" s="17" t="s">
        <v>11</v>
      </c>
      <c r="G13" s="17" t="s">
        <v>12</v>
      </c>
      <c r="H13" s="17" t="s">
        <v>13</v>
      </c>
      <c r="I13" s="17"/>
      <c r="J13" s="17" t="s">
        <v>14</v>
      </c>
      <c r="K13" s="17" t="s">
        <v>15</v>
      </c>
      <c r="L13" s="17" t="s">
        <v>16</v>
      </c>
    </row>
    <row r="14" spans="1:13" s="18" customFormat="1" ht="57.6" customHeight="1">
      <c r="A14" s="20">
        <v>1</v>
      </c>
      <c r="B14" s="28" t="str">
        <f>B6</f>
        <v>Оказание услуг по техническому обслуживанию и ремонту служебного автотранспорта.</v>
      </c>
      <c r="C14" s="27" t="str">
        <f>H6</f>
        <v>усл. Ед.</v>
      </c>
      <c r="D14" s="26">
        <f>F6</f>
        <v>1</v>
      </c>
      <c r="E14" s="31">
        <v>45000</v>
      </c>
      <c r="F14" s="29">
        <v>47550</v>
      </c>
      <c r="G14" s="30">
        <v>44940</v>
      </c>
      <c r="H14" s="21">
        <f>ROUND(SUM(E14:G14)/3,2)</f>
        <v>45830</v>
      </c>
      <c r="I14" s="21"/>
      <c r="J14" s="22">
        <f>SQRT(VARA(E14:G14))</f>
        <v>1489.8657657654933</v>
      </c>
      <c r="K14" s="22">
        <f>J14/H14*100</f>
        <v>3.2508526418623029</v>
      </c>
      <c r="L14" s="23">
        <f>D14*H14</f>
        <v>45830</v>
      </c>
    </row>
    <row r="15" spans="1:13" s="18" customFormat="1" ht="15.75">
      <c r="A15" s="42" t="s">
        <v>36</v>
      </c>
      <c r="B15" s="43"/>
      <c r="C15" s="43"/>
      <c r="D15" s="43"/>
      <c r="E15" s="44"/>
      <c r="F15" s="44"/>
      <c r="G15" s="44"/>
      <c r="H15" s="43"/>
      <c r="I15" s="43"/>
      <c r="J15" s="43"/>
      <c r="K15" s="45"/>
      <c r="L15" s="24">
        <f>SUM(L14:L14)</f>
        <v>45830</v>
      </c>
    </row>
    <row r="16" spans="1:13">
      <c r="A16" s="7"/>
      <c r="B16" s="7"/>
      <c r="C16" s="7"/>
      <c r="D16" s="7"/>
      <c r="E16" s="7"/>
      <c r="F16" s="7"/>
      <c r="G16" s="7"/>
      <c r="H16" s="7"/>
      <c r="I16" s="7"/>
      <c r="J16" s="7" t="s">
        <v>19</v>
      </c>
      <c r="K16" s="7"/>
      <c r="L16" s="8"/>
      <c r="M16" s="19"/>
    </row>
    <row r="17" spans="1:12" ht="15.6" customHeight="1">
      <c r="A17" s="9"/>
      <c r="B17" s="41" t="s">
        <v>17</v>
      </c>
      <c r="C17" s="41"/>
      <c r="D17" s="41"/>
      <c r="E17" s="11"/>
      <c r="F17" s="41"/>
      <c r="G17" s="41"/>
      <c r="H17" s="10"/>
      <c r="I17" s="10"/>
      <c r="J17" s="10"/>
      <c r="K17" s="41" t="s">
        <v>40</v>
      </c>
      <c r="L17" s="41"/>
    </row>
    <row r="18" spans="1:12" ht="7.5" customHeight="1"/>
    <row r="19" spans="1:12" s="1" customFormat="1" ht="59.25" customHeight="1">
      <c r="A19" s="52" t="s">
        <v>41</v>
      </c>
      <c r="B19" s="52"/>
      <c r="C19" s="52"/>
      <c r="D19" s="52"/>
      <c r="E19" s="52"/>
      <c r="F19" s="52"/>
      <c r="G19" s="52"/>
      <c r="H19" s="50" t="s">
        <v>42</v>
      </c>
      <c r="I19" s="51"/>
      <c r="J19" s="51"/>
      <c r="K19" s="51"/>
      <c r="L19" s="51"/>
    </row>
    <row r="20" spans="1:12" s="1" customFormat="1" ht="78" customHeight="1">
      <c r="A20" s="13"/>
      <c r="B20" s="37"/>
      <c r="C20" s="38"/>
      <c r="D20" s="38"/>
      <c r="E20" s="38"/>
      <c r="F20" s="38"/>
      <c r="G20" s="38"/>
      <c r="H20" s="39"/>
      <c r="I20" s="40"/>
      <c r="J20" s="40"/>
      <c r="K20" s="40"/>
      <c r="L20" s="40"/>
    </row>
  </sheetData>
  <mergeCells count="24">
    <mergeCell ref="K6:L6"/>
    <mergeCell ref="I6:J6"/>
    <mergeCell ref="B6:E6"/>
    <mergeCell ref="F6:G6"/>
    <mergeCell ref="A1:L1"/>
    <mergeCell ref="I5:J5"/>
    <mergeCell ref="A2:L2"/>
    <mergeCell ref="A3:L3"/>
    <mergeCell ref="B5:E5"/>
    <mergeCell ref="F5:G5"/>
    <mergeCell ref="K5:L5"/>
    <mergeCell ref="A8:L8"/>
    <mergeCell ref="A7:L7"/>
    <mergeCell ref="B20:G20"/>
    <mergeCell ref="H20:L20"/>
    <mergeCell ref="A9:L9"/>
    <mergeCell ref="F17:G17"/>
    <mergeCell ref="B11:L11"/>
    <mergeCell ref="A15:K15"/>
    <mergeCell ref="B10:L10"/>
    <mergeCell ref="H19:L19"/>
    <mergeCell ref="B17:D17"/>
    <mergeCell ref="A19:G19"/>
    <mergeCell ref="K17:L17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75" fitToHeight="0" orientation="landscape" r:id="rId1"/>
  <colBreaks count="1" manualBreakCount="1">
    <brk id="13" max="1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5"/>
  <sheetViews>
    <sheetView workbookViewId="0">
      <selection activeCell="A5" sqref="A5"/>
    </sheetView>
  </sheetViews>
  <sheetFormatPr defaultRowHeight="15"/>
  <cols>
    <col min="1" max="1" width="70" customWidth="1"/>
  </cols>
  <sheetData>
    <row r="1" spans="1:1" ht="18.75">
      <c r="A1" s="14" t="s">
        <v>21</v>
      </c>
    </row>
    <row r="2" spans="1:1" ht="18.75">
      <c r="A2" s="14" t="s">
        <v>22</v>
      </c>
    </row>
    <row r="3" spans="1:1" ht="18.75">
      <c r="A3" s="14" t="s">
        <v>23</v>
      </c>
    </row>
    <row r="4" spans="1:1" ht="18.75">
      <c r="A4" s="14" t="s">
        <v>24</v>
      </c>
    </row>
    <row r="5" spans="1:1" ht="18.75">
      <c r="A5" s="25" t="s">
        <v>25</v>
      </c>
    </row>
    <row r="6" spans="1:1" ht="18.75">
      <c r="A6" s="14" t="s">
        <v>26</v>
      </c>
    </row>
    <row r="7" spans="1:1" ht="18.75">
      <c r="A7" s="14" t="s">
        <v>27</v>
      </c>
    </row>
    <row r="8" spans="1:1" ht="18.75">
      <c r="A8" s="14" t="s">
        <v>28</v>
      </c>
    </row>
    <row r="9" spans="1:1" ht="18.75">
      <c r="A9" s="14" t="s">
        <v>29</v>
      </c>
    </row>
    <row r="10" spans="1:1" ht="18.75">
      <c r="A10" s="14" t="s">
        <v>30</v>
      </c>
    </row>
    <row r="11" spans="1:1" ht="18.75">
      <c r="A11" s="14" t="s">
        <v>31</v>
      </c>
    </row>
    <row r="12" spans="1:1" ht="18.75">
      <c r="A12" s="14" t="s">
        <v>20</v>
      </c>
    </row>
    <row r="13" spans="1:1" ht="18.75">
      <c r="A13" s="14"/>
    </row>
    <row r="14" spans="1:1" ht="18.75">
      <c r="A14" s="14"/>
    </row>
    <row r="15" spans="1:1" ht="18.75">
      <c r="A15" s="14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</vt:lpstr>
      <vt:lpstr>СП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2018-02-21T04:52:20Z</cp:lastPrinted>
  <dcterms:created xsi:type="dcterms:W3CDTF">2006-09-28T05:33:49Z</dcterms:created>
  <dcterms:modified xsi:type="dcterms:W3CDTF">2026-05-18T08:00:49Z</dcterms:modified>
</cp:coreProperties>
</file>