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6\ЕАТ РФ\Химические реактивы 35190,00\"/>
    </mc:Choice>
  </mc:AlternateContent>
  <xr:revisionPtr revIDLastSave="0" documentId="13_ncr:1_{680D6D82-8F06-4041-AA6F-141C3C4A716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ср.ариф." sheetId="1" r:id="rId1"/>
    <sheet name="Лист2" sheetId="2" r:id="rId2"/>
    <sheet name="Лист3" sheetId="3" r:id="rId3"/>
  </sheets>
  <definedNames>
    <definedName name="OLE_LINK1" localSheetId="0">'ср.ариф.'!#REF!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" i="1" l="1"/>
  <c r="S8" i="1" s="1"/>
  <c r="U8" i="1"/>
  <c r="T8" i="1"/>
  <c r="P8" i="1"/>
  <c r="O8" i="1"/>
  <c r="U7" i="1"/>
  <c r="T7" i="1"/>
  <c r="P7" i="1"/>
  <c r="O7" i="1"/>
  <c r="N7" i="1"/>
  <c r="S7" i="1" s="1"/>
  <c r="U9" i="1" l="1"/>
  <c r="Q8" i="1"/>
  <c r="R8" i="1" s="1"/>
  <c r="Q7" i="1"/>
  <c r="R7" i="1" s="1"/>
</calcChain>
</file>

<file path=xl/sharedStrings.xml><?xml version="1.0" encoding="utf-8"?>
<sst xmlns="http://schemas.openxmlformats.org/spreadsheetml/2006/main" count="38" uniqueCount="32">
  <si>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</si>
  <si>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</si>
  <si>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</si>
  <si>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</si>
  <si>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</si>
  <si>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</si>
  <si>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</si>
  <si>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</si>
  <si>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</si>
  <si>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</si>
  <si>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</si>
  <si>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</si>
  <si>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</si>
  <si>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</si>
  <si>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</si>
  <si>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</si>
  <si>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</si>
  <si>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</si>
  <si>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</si>
  <si>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</si>
  <si>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</si>
  <si>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</si>
  <si>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</si>
  <si>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</si>
  <si>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</si>
  <si>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</si>
  <si>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(должность)                                         подписано ЭЦП                (расшифровка подписи)</t>
  </si>
  <si>
    <t>шт</t>
  </si>
  <si>
    <t>В результате проведенного расчета стартовая цена составит    17200 руб 00 коп.</t>
  </si>
  <si>
    <t xml:space="preserve">8-аминохинолин, 98%
Фасовка: 10 г
</t>
  </si>
  <si>
    <t xml:space="preserve">2,2'-гидроксиазобензол, ч
Фасовка: 50 г
</t>
  </si>
  <si>
    <t>на  поставку химических реактивов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</si>
</sst>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2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2" borderId="0" applyBorder="0" applyProtection="0"/>
    <xf numFmtId="0" fontId="29" fillId="5" borderId="0" applyBorder="0" applyProtection="0"/>
    <xf numFmtId="0" fontId="29" fillId="3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6" borderId="0" applyBorder="0" applyProtection="0"/>
    <xf numFmtId="0" fontId="29" fillId="9" borderId="0" applyBorder="0" applyProtection="0"/>
    <xf numFmtId="0" fontId="29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/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2" fontId="21" fillId="0" borderId="0" xfId="0" applyNumberFormat="1" applyFont="1"/>
    <xf numFmtId="0" fontId="26" fillId="0" borderId="0" xfId="0" applyFont="1" applyAlignment="1">
      <alignment horizontal="left" vertical="top" wrapText="1"/>
    </xf>
    <xf numFmtId="0" fontId="27" fillId="0" borderId="0" xfId="0" applyFont="1"/>
    <xf numFmtId="0" fontId="24" fillId="0" borderId="0" xfId="0" applyFont="1"/>
    <xf numFmtId="4" fontId="21" fillId="0" borderId="11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>
      <alignment horizontal="left" vertical="center" wrapText="1"/>
    </xf>
    <xf numFmtId="0" fontId="30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14" fontId="26" fillId="0" borderId="0" xfId="0" applyNumberFormat="1" applyFont="1" applyBorder="1" applyAlignment="1">
      <alignment horizontal="center" vertical="top" wrapText="1"/>
    </xf>
    <xf numFmtId="164" fontId="23" fillId="0" borderId="11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1" fillId="0" borderId="1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Плохой 2" xfId="38" xr:uid="{00000000-0005-0000-0000-000026000000}"/>
    <cellStyle name="Пояснение 2" xfId="39" xr:uid="{00000000-0005-0000-0000-000027000000}"/>
    <cellStyle name="Примечание 2" xfId="40" xr:uid="{00000000-0005-0000-0000-000028000000}"/>
    <cellStyle name="Связанная ячейка 2" xfId="41" xr:uid="{00000000-0005-0000-0000-000029000000}"/>
    <cellStyle name="Текст предупреждения 2" xfId="42" xr:uid="{00000000-0005-0000-0000-00002A000000}"/>
    <cellStyle name="Хороший 2" xfId="43" xr:uid="{00000000-0005-0000-0000-00002B000000}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424B5E"/>
      <rgbColor rgb="FF339966"/>
      <rgbColor rgb="FF1B1B1B"/>
      <rgbColor rgb="FF2F36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101414</xdr:colOff>
      <xdr:row>11</xdr:row>
      <xdr:rowOff>148015</xdr:rowOff>
    </xdr:from>
    <xdr:to>
      <xdr:col>15</xdr:col>
      <xdr:colOff>490649</xdr:colOff>
      <xdr:row>11</xdr:row>
      <xdr:rowOff>878290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7249" y="4594509"/>
          <a:ext cx="10393847" cy="73027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15</xdr:col>
      <xdr:colOff>98611</xdr:colOff>
      <xdr:row>3</xdr:row>
      <xdr:rowOff>35860</xdr:rowOff>
    </xdr:from>
    <xdr:to>
      <xdr:col>20</xdr:col>
      <xdr:colOff>1511934</xdr:colOff>
      <xdr:row>3</xdr:row>
      <xdr:rowOff>262300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399058" y="753036"/>
          <a:ext cx="6067686" cy="22644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9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140625" defaultRowHeight="15" x14ac:dyDescent="0.25"/>
  <cols>
    <col min="1" max="1" width="4.28515625" style="1" customWidth="1"/>
    <col min="2" max="2" width="57.85546875" style="1" customWidth="1"/>
    <col min="3" max="3" width="9.140625" style="1"/>
    <col min="4" max="4" width="6.42578125" style="1" customWidth="1"/>
    <col min="5" max="5" width="16" style="1" customWidth="1"/>
    <col min="6" max="6" width="18" style="1" customWidth="1"/>
    <col min="7" max="7" width="12.140625" style="1" customWidth="1"/>
    <col min="8" max="8" width="7.28515625" style="2" hidden="1" customWidth="1"/>
    <col min="9" max="9" width="11.5703125" style="2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1.7109375" style="1" customWidth="1"/>
    <col min="21" max="21" width="22.7109375" style="1" customWidth="1"/>
    <col min="22" max="22" width="9.28515625" style="1" customWidth="1"/>
    <col min="23" max="1024" width="9.140625" style="1"/>
  </cols>
  <sheetData>
    <row r="1" spans="1:21" ht="22.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22.5" customHeight="1" x14ac:dyDescent="0.25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2.75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3"/>
    </row>
    <row r="4" spans="1:21" ht="21.75" customHeight="1" x14ac:dyDescent="0.3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3"/>
    </row>
    <row r="5" spans="1:21" ht="41.25" customHeight="1" x14ac:dyDescent="0.25">
      <c r="A5" s="23" t="s">
        <v>2</v>
      </c>
      <c r="B5" s="23" t="s">
        <v>3</v>
      </c>
      <c r="C5" s="24" t="s">
        <v>4</v>
      </c>
      <c r="D5" s="23" t="s">
        <v>5</v>
      </c>
      <c r="E5" s="5" t="s">
        <v>6</v>
      </c>
      <c r="F5" s="5" t="s">
        <v>7</v>
      </c>
      <c r="G5" s="5" t="s">
        <v>8</v>
      </c>
      <c r="H5" s="25" t="s">
        <v>9</v>
      </c>
      <c r="I5" s="25"/>
      <c r="J5" s="25"/>
      <c r="K5" s="25" t="s">
        <v>10</v>
      </c>
      <c r="L5" s="25"/>
      <c r="M5" s="25"/>
      <c r="N5" s="25" t="s">
        <v>11</v>
      </c>
      <c r="O5" s="23" t="s">
        <v>12</v>
      </c>
      <c r="P5" s="23" t="s">
        <v>13</v>
      </c>
      <c r="Q5" s="23" t="s">
        <v>14</v>
      </c>
      <c r="R5" s="23" t="s">
        <v>15</v>
      </c>
      <c r="S5" s="25" t="s">
        <v>16</v>
      </c>
      <c r="T5" s="25" t="s">
        <v>17</v>
      </c>
      <c r="U5" s="29" t="s">
        <v>18</v>
      </c>
    </row>
    <row r="6" spans="1:21" ht="39" customHeight="1" x14ac:dyDescent="0.25">
      <c r="A6" s="23"/>
      <c r="B6" s="23"/>
      <c r="C6" s="24"/>
      <c r="D6" s="23"/>
      <c r="E6" s="5" t="s">
        <v>19</v>
      </c>
      <c r="F6" s="5" t="s">
        <v>19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20</v>
      </c>
      <c r="L6" s="5" t="s">
        <v>21</v>
      </c>
      <c r="M6" s="5" t="s">
        <v>22</v>
      </c>
      <c r="N6" s="25"/>
      <c r="O6" s="23"/>
      <c r="P6" s="23"/>
      <c r="Q6" s="23"/>
      <c r="R6" s="23"/>
      <c r="S6" s="25"/>
      <c r="T6" s="25"/>
      <c r="U6" s="29"/>
    </row>
    <row r="7" spans="1:21" ht="39" customHeight="1" x14ac:dyDescent="0.25">
      <c r="A7" s="4">
        <v>1</v>
      </c>
      <c r="B7" s="15" t="s">
        <v>29</v>
      </c>
      <c r="C7" s="18" t="s">
        <v>27</v>
      </c>
      <c r="D7" s="16">
        <v>1</v>
      </c>
      <c r="E7" s="14">
        <v>15190</v>
      </c>
      <c r="F7" s="14">
        <v>16500</v>
      </c>
      <c r="G7" s="14">
        <v>15500</v>
      </c>
      <c r="H7" s="5"/>
      <c r="I7" s="5"/>
      <c r="J7" s="5"/>
      <c r="K7" s="5"/>
      <c r="L7" s="5"/>
      <c r="M7" s="5"/>
      <c r="N7" s="5">
        <f>(E7+F7+G7)/3</f>
        <v>15730</v>
      </c>
      <c r="O7" s="6">
        <f>COUNT(E7,F7,G7,J7,M7)</f>
        <v>3</v>
      </c>
      <c r="P7" s="7">
        <f>STDEV(E7,F7,G7,J7,M7)</f>
        <v>684.61668107050969</v>
      </c>
      <c r="Q7" s="7">
        <f>P7/N7*100</f>
        <v>4.35229930750483</v>
      </c>
      <c r="R7" s="8" t="str">
        <f>IF(Q7&lt;33,"ОДНОРОДНЫЕ","НЕОДНОРОДНЫЕ")</f>
        <v>ОДНОРОДНЫЕ</v>
      </c>
      <c r="S7" s="5">
        <f>D7*N7</f>
        <v>15730</v>
      </c>
      <c r="T7" s="13">
        <f>E7</f>
        <v>15190</v>
      </c>
      <c r="U7" s="13">
        <f>D7*E7</f>
        <v>15190</v>
      </c>
    </row>
    <row r="8" spans="1:21" ht="39" customHeight="1" x14ac:dyDescent="0.25">
      <c r="A8" s="4">
        <v>2</v>
      </c>
      <c r="B8" s="15" t="s">
        <v>30</v>
      </c>
      <c r="C8" s="18" t="s">
        <v>27</v>
      </c>
      <c r="D8" s="16">
        <v>1</v>
      </c>
      <c r="E8" s="14">
        <v>20000</v>
      </c>
      <c r="F8" s="14">
        <v>20400</v>
      </c>
      <c r="G8" s="14">
        <v>21700</v>
      </c>
      <c r="H8" s="5"/>
      <c r="I8" s="5"/>
      <c r="J8" s="5"/>
      <c r="K8" s="5"/>
      <c r="L8" s="5"/>
      <c r="M8" s="5"/>
      <c r="N8" s="17">
        <f t="shared" ref="N8" si="0">(E8+F8+G8)/3</f>
        <v>20700</v>
      </c>
      <c r="O8" s="6">
        <f t="shared" ref="O8" si="1">COUNT(E8,F8,G8,J8,M8)</f>
        <v>3</v>
      </c>
      <c r="P8" s="7">
        <f t="shared" ref="P8" si="2">STDEV(E8,F8,G8,J8,M8)</f>
        <v>888.81944173155887</v>
      </c>
      <c r="Q8" s="7">
        <f t="shared" ref="Q8" si="3">P8/N8*100</f>
        <v>4.2938137281717816</v>
      </c>
      <c r="R8" s="8" t="str">
        <f t="shared" ref="R8" si="4">IF(Q8&lt;33,"ОДНОРОДНЫЕ","НЕОДНОРОДНЫЕ")</f>
        <v>ОДНОРОДНЫЕ</v>
      </c>
      <c r="S8" s="5">
        <f t="shared" ref="S8" si="5">D8*N8</f>
        <v>20700</v>
      </c>
      <c r="T8" s="13">
        <f t="shared" ref="T8" si="6">E8</f>
        <v>20000</v>
      </c>
      <c r="U8" s="13">
        <f t="shared" ref="U8" si="7">D8*E8</f>
        <v>20000</v>
      </c>
    </row>
    <row r="9" spans="1:21" ht="36.75" customHeight="1" x14ac:dyDescent="0.25">
      <c r="A9" s="30" t="s">
        <v>23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  <c r="U9" s="13">
        <f>SUM(U7:U8)</f>
        <v>35190</v>
      </c>
    </row>
    <row r="10" spans="1:21" ht="56.25" customHeight="1" x14ac:dyDescent="0.3">
      <c r="A10" s="33" t="s">
        <v>24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9"/>
    </row>
    <row r="11" spans="1:21" ht="21.75" customHeight="1" x14ac:dyDescent="0.3">
      <c r="A11" s="34" t="s">
        <v>28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"/>
    </row>
    <row r="12" spans="1:21" ht="85.5" customHeight="1" x14ac:dyDescent="0.3">
      <c r="A12" s="10"/>
      <c r="B12" s="10"/>
      <c r="C12" s="28"/>
      <c r="D12" s="28"/>
      <c r="E12" s="28"/>
      <c r="F12" s="28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3"/>
    </row>
    <row r="13" spans="1:21" ht="63" customHeight="1" x14ac:dyDescent="0.3">
      <c r="A13" s="27" t="s">
        <v>25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3"/>
    </row>
    <row r="14" spans="1:21" ht="15.75" customHeight="1" x14ac:dyDescent="0.3">
      <c r="A14" s="26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3"/>
    </row>
    <row r="15" spans="1:21" ht="37.5" customHeight="1" x14ac:dyDescent="0.25">
      <c r="R15" s="11"/>
    </row>
    <row r="16" spans="1:21" ht="35.25" customHeight="1" x14ac:dyDescent="0.25"/>
    <row r="17" spans="1:20" ht="27" customHeight="1" x14ac:dyDescent="0.25"/>
    <row r="18" spans="1:20" ht="12.75" customHeight="1" x14ac:dyDescent="0.25"/>
    <row r="19" spans="1:20" ht="35.25" customHeight="1" x14ac:dyDescent="0.25"/>
    <row r="20" spans="1:20" ht="35.25" customHeight="1" x14ac:dyDescent="0.25"/>
    <row r="21" spans="1:20" ht="35.25" customHeight="1" x14ac:dyDescent="0.25"/>
    <row r="22" spans="1:20" ht="18" customHeight="1" x14ac:dyDescent="0.25"/>
    <row r="23" spans="1:20" ht="35.25" customHeight="1" x14ac:dyDescent="0.25">
      <c r="T23" s="12"/>
    </row>
    <row r="25" spans="1:20" ht="37.5" customHeight="1" x14ac:dyDescent="0.25"/>
    <row r="26" spans="1:20" s="2" customFormat="1" ht="67.5" customHeight="1" x14ac:dyDescent="0.25">
      <c r="A26" s="1"/>
      <c r="B26" s="1"/>
      <c r="C26" s="1"/>
      <c r="D26" s="1"/>
      <c r="E26" s="1"/>
      <c r="F26" s="1"/>
      <c r="G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33.75" customHeight="1" x14ac:dyDescent="0.25"/>
    <row r="28" spans="1:20" ht="26.25" customHeight="1" x14ac:dyDescent="0.25"/>
    <row r="29" spans="1:20" ht="27.75" customHeight="1" x14ac:dyDescent="0.25"/>
  </sheetData>
  <mergeCells count="24">
    <mergeCell ref="A1:U1"/>
    <mergeCell ref="A14:S14"/>
    <mergeCell ref="A13:S13"/>
    <mergeCell ref="C12:F12"/>
    <mergeCell ref="T5:T6"/>
    <mergeCell ref="U5:U6"/>
    <mergeCell ref="A9:T9"/>
    <mergeCell ref="A10:S10"/>
    <mergeCell ref="A11:S11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</mergeCells>
  <conditionalFormatting sqref="R7:R8">
    <cfRule type="expression" dxfId="5" priority="2">
      <formula>NOT(ISERROR(SEARCH("НЕ",R7)))</formula>
    </cfRule>
    <cfRule type="expression" dxfId="4" priority="3">
      <formula>NOT(ISERROR(SEARCH("ОДНОРОДНЫЕ",R7)))</formula>
    </cfRule>
    <cfRule type="expression" dxfId="3" priority="4">
      <formula>NOT(ISERROR(SEARCH("НЕОДНОРОДНЫЕ",R7)))</formula>
    </cfRule>
  </conditionalFormatting>
  <conditionalFormatting sqref="R7:R8">
    <cfRule type="expression" dxfId="2" priority="5">
      <formula>NOT(ISERROR(SEARCH("НЕОДНОРОДНЫЕ",R7)))</formula>
    </cfRule>
    <cfRule type="expression" dxfId="1" priority="6">
      <formula>NOT(ISERROR(SEARCH("ОДНОРОДНЫЕ",R7)))</formula>
    </cfRule>
    <cfRule type="expression" dxfId="0" priority="7">
      <formula>NOT(ISERROR(SEARCH("НЕОДНОРОДНЫЕ",R7)))</formula>
    </cfRule>
  </conditionalFormatting>
  <pageMargins left="0.7" right="0.7" top="0.75" bottom="0.75" header="0.51180555555555496" footer="0.51180555555555496"/>
  <pageSetup paperSize="9" scale="55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3" sqref="J3"/>
    </sheetView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USER556</cp:lastModifiedBy>
  <cp:revision>20</cp:revision>
  <cp:lastPrinted>2025-10-13T10:58:16Z</cp:lastPrinted>
  <dcterms:created xsi:type="dcterms:W3CDTF">2015-03-09T15:47:32Z</dcterms:created>
  <dcterms:modified xsi:type="dcterms:W3CDTF">2026-05-26T06:47:05Z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