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2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2" i="1"/>
  <c r="L22" s="1"/>
  <c r="M22" s="1"/>
  <c r="N22"/>
  <c r="O22" s="1"/>
  <c r="P22" s="1"/>
  <c r="Q22" s="1"/>
  <c r="K15"/>
  <c r="L15" s="1"/>
  <c r="M15" s="1"/>
  <c r="N15"/>
  <c r="O15" s="1"/>
  <c r="P15" s="1"/>
  <c r="Q15" s="1"/>
  <c r="K21"/>
  <c r="L21" s="1"/>
  <c r="M21" s="1"/>
  <c r="N21"/>
  <c r="O21" s="1"/>
  <c r="P21" s="1"/>
  <c r="Q21" s="1"/>
  <c r="K20"/>
  <c r="L20" s="1"/>
  <c r="M20" s="1"/>
  <c r="N20"/>
  <c r="O20" s="1"/>
  <c r="P20" s="1"/>
  <c r="Q20" s="1"/>
  <c r="K19"/>
  <c r="L19" s="1"/>
  <c r="M19" s="1"/>
  <c r="N19"/>
  <c r="O19" s="1"/>
  <c r="P19" s="1"/>
  <c r="Q19" s="1"/>
  <c r="K18"/>
  <c r="L18" s="1"/>
  <c r="M18" s="1"/>
  <c r="N18"/>
  <c r="O18" s="1"/>
  <c r="P18" s="1"/>
  <c r="Q18" s="1"/>
  <c r="K17"/>
  <c r="L17" s="1"/>
  <c r="M17" s="1"/>
  <c r="N17"/>
  <c r="O17" s="1"/>
  <c r="P17" s="1"/>
  <c r="Q17" s="1"/>
  <c r="K16"/>
  <c r="L16" s="1"/>
  <c r="M16" s="1"/>
  <c r="N16"/>
  <c r="O16" s="1"/>
  <c r="P16" s="1"/>
  <c r="Q16" s="1"/>
  <c r="K14"/>
  <c r="L14" s="1"/>
  <c r="M14" s="1"/>
  <c r="N14"/>
  <c r="O14" s="1"/>
  <c r="P14" s="1"/>
  <c r="Q14" s="1"/>
  <c r="K13"/>
  <c r="L13" s="1"/>
  <c r="M13" s="1"/>
  <c r="N13"/>
  <c r="O13" s="1"/>
  <c r="P13" s="1"/>
  <c r="Q13" s="1"/>
  <c r="K12"/>
  <c r="L12" s="1"/>
  <c r="M12" s="1"/>
  <c r="N12"/>
  <c r="O12" s="1"/>
  <c r="P12" s="1"/>
  <c r="Q12" s="1"/>
  <c r="K23"/>
  <c r="L23" s="1"/>
  <c r="M23" s="1"/>
  <c r="N23"/>
  <c r="O23" s="1"/>
  <c r="P23" s="1"/>
  <c r="Q23" s="1"/>
  <c r="K11"/>
  <c r="L11" s="1"/>
  <c r="M11" s="1"/>
  <c r="N11"/>
  <c r="O11" s="1"/>
  <c r="P11" s="1"/>
  <c r="Q11" s="1"/>
  <c r="K10"/>
  <c r="L10" s="1"/>
  <c r="M10" s="1"/>
  <c r="N10"/>
  <c r="O10" s="1"/>
  <c r="P10" s="1"/>
  <c r="Q10" s="1"/>
  <c r="K9"/>
  <c r="L9" s="1"/>
  <c r="M9" s="1"/>
  <c r="N9"/>
  <c r="O9" s="1"/>
  <c r="P9" s="1"/>
  <c r="Q9" s="1"/>
  <c r="K5"/>
  <c r="L5" s="1"/>
  <c r="M5" s="1"/>
  <c r="N5"/>
  <c r="O5" s="1"/>
  <c r="P5" s="1"/>
  <c r="Q5" s="1"/>
  <c r="K8"/>
  <c r="L8" s="1"/>
  <c r="M8" s="1"/>
  <c r="N8"/>
  <c r="O8" s="1"/>
  <c r="P8" s="1"/>
  <c r="Q8" s="1"/>
  <c r="K7"/>
  <c r="L7" s="1"/>
  <c r="M7" s="1"/>
  <c r="N7"/>
  <c r="O7" s="1"/>
  <c r="P7" s="1"/>
  <c r="Q7" s="1"/>
  <c r="N6"/>
  <c r="O6" s="1"/>
  <c r="P6" s="1"/>
  <c r="Q6" s="1"/>
  <c r="K6"/>
  <c r="L6" s="1"/>
  <c r="M6" s="1"/>
  <c r="N4"/>
  <c r="O4" s="1"/>
  <c r="P4" s="1"/>
  <c r="Q4" s="1"/>
  <c r="K4"/>
  <c r="L4" s="1"/>
  <c r="M4" s="1"/>
  <c r="Q24" l="1"/>
</calcChain>
</file>

<file path=xl/sharedStrings.xml><?xml version="1.0" encoding="utf-8"?>
<sst xmlns="http://schemas.openxmlformats.org/spreadsheetml/2006/main" count="67" uniqueCount="49">
  <si>
    <t>ПРИЛОЖЕНИЕ № 2 к Извещению об осуществлении закупки</t>
  </si>
  <si>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</si>
  <si>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</si>
  <si>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</si>
  <si>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</si>
  <si>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</si>
  <si>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</si>
  <si>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</si>
  <si>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</si>
  <si>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</si>
  <si>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предложение  №1</t>
  </si>
  <si>
    <t xml:space="preserve">Коммерческие предложение   №2 </t>
  </si>
  <si>
    <t>Коммерческие предложение   №3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</si>
  <si>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</si>
  <si>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</si>
  <si>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</si>
  <si>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</si>
  <si>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8"/>
        <color rgb="FF000000"/>
        <rFont val="Times New Roman"/>
        <family val="1"/>
        <charset val="204"/>
      </rPr>
      <t xml:space="preserve">коэффициент вариации цен V (%)           </t>
    </r>
    <r>
      <rPr>
        <b/>
        <i/>
        <sz val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</si>
  <si>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</si>
  <si>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</si>
  <si>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</si>
  <si>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</si>
  <si>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</si>
  <si>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</si>
  <si>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Метод определения НМЦК: Метод сопоставимых рыночных цен</t>
  </si>
  <si>
    <t>Заведующий МБДОУ "Детский сад с. Каменка"</t>
  </si>
  <si>
    <t>Барсуковская И.А.</t>
  </si>
  <si>
    <t>ШТ</t>
  </si>
  <si>
    <t>КГ</t>
  </si>
  <si>
    <t>КОФЕЙНЫЙ НАПИТОК 0,100</t>
  </si>
  <si>
    <t>ТВОРОГ 0,180</t>
  </si>
  <si>
    <t>БАТОН ПШЕНИЧНЫЙ 0,385</t>
  </si>
  <si>
    <t>МАСЛО СЛИВОЧНОЕ 0,180</t>
  </si>
  <si>
    <t>МОЛОКО 0,900</t>
  </si>
  <si>
    <t>РЫБНЫЕ КОНСЕРВЫ 0,245</t>
  </si>
  <si>
    <t>СМЕТАНА 0,180</t>
  </si>
  <si>
    <t>ХЛЕБ ПШЕНИЧНЫЙ 0,295</t>
  </si>
  <si>
    <t>ХЛЕБ РЖАНОЙ 0,275</t>
  </si>
  <si>
    <t>ЯЙЦО</t>
  </si>
  <si>
    <t>ИКРА КАБАЧКОВАЯ 0,520</t>
  </si>
  <si>
    <t>ЙОГУРТ 0,900</t>
  </si>
  <si>
    <t xml:space="preserve">КУРЫ </t>
  </si>
  <si>
    <t>МАНДАРИНЫ</t>
  </si>
  <si>
    <t>МОРКОВЬ</t>
  </si>
  <si>
    <t>РИС 0,800</t>
  </si>
  <si>
    <t>СНЕЖОК 0,900</t>
  </si>
  <si>
    <t>СОК ФРУКТОВЫЙ 3Л</t>
  </si>
  <si>
    <t>САХАР</t>
  </si>
  <si>
    <t>ЧАЙ ЧЕРНЫЙ 0,100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</si>
</sst>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1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ANSI"/>
      <family val="2"/>
      <charset val="1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28440</xdr:colOff>
      <xdr:row>2</xdr:row>
      <xdr:rowOff>1829880</xdr:rowOff>
    </xdr:from>
    <xdr:to>
      <xdr:col>12</xdr:col>
      <xdr:colOff>283680</xdr:colOff>
      <xdr:row>2</xdr:row>
      <xdr:rowOff>2181240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830280" y="2944080"/>
          <a:ext cx="255240" cy="3513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10</xdr:col>
      <xdr:colOff>666720</xdr:colOff>
      <xdr:row>2</xdr:row>
      <xdr:rowOff>773280</xdr:rowOff>
    </xdr:from>
    <xdr:to>
      <xdr:col>11</xdr:col>
      <xdr:colOff>455400</xdr:colOff>
      <xdr:row>2</xdr:row>
      <xdr:rowOff>1226880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6147720" y="1887480"/>
          <a:ext cx="595440" cy="4536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12</xdr:col>
      <xdr:colOff>352440</xdr:colOff>
      <xdr:row>2</xdr:row>
      <xdr:rowOff>2876400</xdr:rowOff>
    </xdr:from>
    <xdr:to>
      <xdr:col>14</xdr:col>
      <xdr:colOff>26280</xdr:colOff>
      <xdr:row>2</xdr:row>
      <xdr:rowOff>3274560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7154280" y="3990600"/>
          <a:ext cx="802800" cy="3981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13</xdr:col>
      <xdr:colOff>267120</xdr:colOff>
      <xdr:row>2</xdr:row>
      <xdr:rowOff>1400400</xdr:rowOff>
    </xdr:from>
    <xdr:to>
      <xdr:col>13</xdr:col>
      <xdr:colOff>417600</xdr:colOff>
      <xdr:row>2</xdr:row>
      <xdr:rowOff>1626480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7462080" y="2514600"/>
          <a:ext cx="150480" cy="226080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A4" zoomScale="110" zoomScaleNormal="110" workbookViewId="0">
      <selection activeCell="E23" sqref="E23"/>
    </sheetView>
  </sheetViews>
  <sheetFormatPr defaultColWidth="8.7109375" defaultRowHeight="15"/>
  <cols>
    <col min="1" max="1" width="3.140625" customWidth="1"/>
    <col min="2" max="2" width="24.5703125" customWidth="1"/>
    <col min="3" max="3" width="8" customWidth="1"/>
    <col min="4" max="4" width="4.5703125" customWidth="1"/>
    <col min="5" max="5" width="4.7109375" customWidth="1"/>
    <col min="6" max="6" width="10.42578125" customWidth="1"/>
    <col min="7" max="7" width="9.7109375" customWidth="1"/>
    <col min="8" max="8" width="9.85546875" customWidth="1"/>
    <col min="9" max="9" width="2" hidden="1" customWidth="1"/>
    <col min="10" max="10" width="3.5703125" customWidth="1"/>
    <col min="11" max="11" width="11.42578125" style="1" customWidth="1"/>
    <col min="12" max="12" width="7.28515625" customWidth="1"/>
    <col min="13" max="13" width="5.5703125" customWidth="1"/>
    <col min="14" max="14" width="10.42578125" customWidth="1"/>
    <col min="15" max="15" width="11.28515625" style="2" customWidth="1"/>
    <col min="16" max="16" width="9.140625" customWidth="1"/>
    <col min="17" max="17" width="14" customWidth="1"/>
    <col min="18" max="18" width="13.7109375" customWidth="1"/>
  </cols>
  <sheetData>
    <row r="1" spans="1:20" ht="19.5" customHeight="1">
      <c r="D1" s="30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0" ht="68.25" customHeight="1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/>
      <c r="H2" s="31"/>
      <c r="I2" s="31" t="s">
        <v>7</v>
      </c>
      <c r="J2" s="31"/>
      <c r="K2" s="32" t="s">
        <v>8</v>
      </c>
      <c r="L2" s="32"/>
      <c r="M2" s="32"/>
      <c r="N2" s="33" t="s">
        <v>9</v>
      </c>
      <c r="O2" s="33"/>
      <c r="P2" s="33"/>
      <c r="Q2" s="33"/>
    </row>
    <row r="3" spans="1:20" ht="266.25" customHeight="1">
      <c r="A3" s="31"/>
      <c r="B3" s="31"/>
      <c r="C3" s="31"/>
      <c r="D3" s="31"/>
      <c r="E3" s="31"/>
      <c r="F3" s="3" t="s">
        <v>10</v>
      </c>
      <c r="G3" s="3" t="s">
        <v>11</v>
      </c>
      <c r="H3" s="3" t="s">
        <v>12</v>
      </c>
      <c r="I3" s="4" t="s">
        <v>13</v>
      </c>
      <c r="J3" s="3" t="s">
        <v>14</v>
      </c>
      <c r="K3" s="5" t="s">
        <v>15</v>
      </c>
      <c r="L3" s="4" t="s">
        <v>16</v>
      </c>
      <c r="M3" s="4" t="s">
        <v>17</v>
      </c>
      <c r="N3" s="6" t="s">
        <v>18</v>
      </c>
      <c r="O3" s="7" t="s">
        <v>19</v>
      </c>
      <c r="P3" s="3" t="s">
        <v>20</v>
      </c>
      <c r="Q3" s="3" t="s">
        <v>21</v>
      </c>
      <c r="T3" s="8"/>
    </row>
    <row r="4" spans="1:20" ht="14.25" customHeight="1">
      <c r="A4" s="9">
        <v>1</v>
      </c>
      <c r="B4" s="24" t="s">
        <v>31</v>
      </c>
      <c r="C4" s="10"/>
      <c r="D4" s="9" t="s">
        <v>27</v>
      </c>
      <c r="E4" s="11">
        <v>4</v>
      </c>
      <c r="F4" s="12">
        <v>55</v>
      </c>
      <c r="G4" s="12">
        <v>60</v>
      </c>
      <c r="H4" s="12">
        <v>61</v>
      </c>
      <c r="I4" s="6"/>
      <c r="J4" s="9"/>
      <c r="K4" s="13">
        <f t="shared" ref="K4:K8" si="0">AVERAGE(F4:H4)</f>
        <v>58.666666666666664</v>
      </c>
      <c r="L4" s="14">
        <f t="shared" ref="L4:L8" si="1">SQRT(((SUM((POWER(H4-K4,2)),(POWER(G4-K4,2)),(POWER(F4-K4,2)))/(COLUMNS(F4:H4)-1))))</f>
        <v>3.214550253664318</v>
      </c>
      <c r="M4" s="14">
        <f t="shared" ref="M4:M8" si="2">L4/K4*100</f>
        <v>5.4793470232914512</v>
      </c>
      <c r="N4" s="8">
        <f t="shared" ref="N4:N8" si="3">((E4/3)*(SUM(F4:H4)))</f>
        <v>234.66666666666666</v>
      </c>
      <c r="O4" s="15">
        <f t="shared" ref="O4:O8" si="4">N4/E4</f>
        <v>58.666666666666664</v>
      </c>
      <c r="P4" s="8">
        <f t="shared" ref="P4:P8" si="5">ROUNDDOWN(O4,2)</f>
        <v>58.66</v>
      </c>
      <c r="Q4" s="8">
        <f t="shared" ref="Q4:Q8" si="6">P4*E4</f>
        <v>234.64</v>
      </c>
      <c r="T4" s="16"/>
    </row>
    <row r="5" spans="1:20" ht="14.25" customHeight="1">
      <c r="A5" s="9">
        <v>2</v>
      </c>
      <c r="B5" s="25" t="s">
        <v>39</v>
      </c>
      <c r="C5" s="10"/>
      <c r="D5" s="9" t="s">
        <v>27</v>
      </c>
      <c r="E5" s="11">
        <v>1</v>
      </c>
      <c r="F5" s="12">
        <v>173</v>
      </c>
      <c r="G5" s="12">
        <v>175</v>
      </c>
      <c r="H5" s="12">
        <v>177</v>
      </c>
      <c r="I5" s="6"/>
      <c r="J5" s="9"/>
      <c r="K5" s="13">
        <f t="shared" si="0"/>
        <v>175</v>
      </c>
      <c r="L5" s="14">
        <f t="shared" si="1"/>
        <v>2</v>
      </c>
      <c r="M5" s="14">
        <f t="shared" si="2"/>
        <v>1.1428571428571428</v>
      </c>
      <c r="N5" s="8">
        <f t="shared" si="3"/>
        <v>175</v>
      </c>
      <c r="O5" s="15">
        <f t="shared" si="4"/>
        <v>175</v>
      </c>
      <c r="P5" s="8">
        <f t="shared" si="5"/>
        <v>175</v>
      </c>
      <c r="Q5" s="8">
        <f t="shared" si="6"/>
        <v>175</v>
      </c>
      <c r="T5" s="16"/>
    </row>
    <row r="6" spans="1:20" ht="14.25" customHeight="1">
      <c r="A6" s="9">
        <v>3</v>
      </c>
      <c r="B6" s="25" t="s">
        <v>40</v>
      </c>
      <c r="C6" s="10"/>
      <c r="D6" s="9" t="s">
        <v>27</v>
      </c>
      <c r="E6" s="11">
        <v>2</v>
      </c>
      <c r="F6" s="12">
        <v>129</v>
      </c>
      <c r="G6" s="12">
        <v>130</v>
      </c>
      <c r="H6" s="12">
        <v>133</v>
      </c>
      <c r="I6" s="6"/>
      <c r="J6" s="9"/>
      <c r="K6" s="13">
        <f t="shared" si="0"/>
        <v>130.66666666666666</v>
      </c>
      <c r="L6" s="14">
        <f t="shared" si="1"/>
        <v>2.0816659994661331</v>
      </c>
      <c r="M6" s="14">
        <f t="shared" si="2"/>
        <v>1.5931117342853061</v>
      </c>
      <c r="N6" s="8">
        <f t="shared" si="3"/>
        <v>261.33333333333331</v>
      </c>
      <c r="O6" s="15">
        <f t="shared" si="4"/>
        <v>130.66666666666666</v>
      </c>
      <c r="P6" s="8">
        <f t="shared" si="5"/>
        <v>130.66</v>
      </c>
      <c r="Q6" s="8">
        <f t="shared" si="6"/>
        <v>261.32</v>
      </c>
      <c r="T6" s="16"/>
    </row>
    <row r="7" spans="1:20" ht="14.25" customHeight="1">
      <c r="A7" s="23">
        <v>4</v>
      </c>
      <c r="B7" s="25" t="s">
        <v>29</v>
      </c>
      <c r="C7" s="10"/>
      <c r="D7" s="9" t="s">
        <v>27</v>
      </c>
      <c r="E7" s="11">
        <v>1</v>
      </c>
      <c r="F7" s="12">
        <v>78</v>
      </c>
      <c r="G7" s="12">
        <v>79</v>
      </c>
      <c r="H7" s="12">
        <v>80</v>
      </c>
      <c r="I7" s="6"/>
      <c r="J7" s="9"/>
      <c r="K7" s="13">
        <f t="shared" si="0"/>
        <v>79</v>
      </c>
      <c r="L7" s="14">
        <f t="shared" si="1"/>
        <v>1</v>
      </c>
      <c r="M7" s="14">
        <f t="shared" si="2"/>
        <v>1.2658227848101267</v>
      </c>
      <c r="N7" s="8">
        <f t="shared" si="3"/>
        <v>79</v>
      </c>
      <c r="O7" s="15">
        <f t="shared" si="4"/>
        <v>79</v>
      </c>
      <c r="P7" s="8">
        <f t="shared" si="5"/>
        <v>79</v>
      </c>
      <c r="Q7" s="8">
        <f t="shared" si="6"/>
        <v>79</v>
      </c>
      <c r="T7" s="16"/>
    </row>
    <row r="8" spans="1:20" ht="14.25" customHeight="1">
      <c r="A8" s="9">
        <v>5</v>
      </c>
      <c r="B8" s="25" t="s">
        <v>41</v>
      </c>
      <c r="C8" s="10"/>
      <c r="D8" s="9" t="s">
        <v>28</v>
      </c>
      <c r="E8" s="11">
        <v>4</v>
      </c>
      <c r="F8" s="12">
        <v>290</v>
      </c>
      <c r="G8" s="12">
        <v>295</v>
      </c>
      <c r="H8" s="12">
        <v>299</v>
      </c>
      <c r="I8" s="6"/>
      <c r="J8" s="9"/>
      <c r="K8" s="13">
        <f t="shared" si="0"/>
        <v>294.66666666666669</v>
      </c>
      <c r="L8" s="14">
        <f t="shared" si="1"/>
        <v>4.5092497528228943</v>
      </c>
      <c r="M8" s="14">
        <f t="shared" si="2"/>
        <v>1.5302883776548282</v>
      </c>
      <c r="N8" s="8">
        <f t="shared" si="3"/>
        <v>1178.6666666666665</v>
      </c>
      <c r="O8" s="15">
        <f t="shared" si="4"/>
        <v>294.66666666666663</v>
      </c>
      <c r="P8" s="8">
        <f t="shared" si="5"/>
        <v>294.66000000000003</v>
      </c>
      <c r="Q8" s="8">
        <f t="shared" si="6"/>
        <v>1178.6400000000001</v>
      </c>
      <c r="T8" s="16"/>
    </row>
    <row r="9" spans="1:20" ht="17.850000000000001" customHeight="1">
      <c r="A9" s="9">
        <v>6</v>
      </c>
      <c r="B9" s="26" t="s">
        <v>42</v>
      </c>
      <c r="C9" s="10"/>
      <c r="D9" s="9" t="s">
        <v>28</v>
      </c>
      <c r="E9" s="11">
        <v>1.2</v>
      </c>
      <c r="F9" s="12">
        <v>220</v>
      </c>
      <c r="G9" s="12">
        <v>260</v>
      </c>
      <c r="H9" s="12">
        <v>265</v>
      </c>
      <c r="I9" s="6"/>
      <c r="J9" s="9"/>
      <c r="K9" s="13">
        <f t="shared" ref="K9:K23" si="7">AVERAGE(F9:H9)</f>
        <v>248.33333333333334</v>
      </c>
      <c r="L9" s="14">
        <f t="shared" ref="L9:L23" si="8">SQRT(((SUM((POWER(H9-K9,2)),(POWER(G9-K9,2)),(POWER(F9-K9,2)))/(COLUMNS(F9:H9)-1))))</f>
        <v>24.664414311581236</v>
      </c>
      <c r="M9" s="14">
        <f t="shared" ref="M9:M23" si="9">L9/K9*100</f>
        <v>9.9319789174152628</v>
      </c>
      <c r="N9" s="8">
        <f t="shared" ref="N9:N23" si="10">((E9/3)*(SUM(F9:H9)))</f>
        <v>298</v>
      </c>
      <c r="O9" s="15">
        <f t="shared" ref="O9:O23" si="11">N9/E9</f>
        <v>248.33333333333334</v>
      </c>
      <c r="P9" s="8">
        <f t="shared" ref="P9:P23" si="12">ROUNDDOWN(O9,2)</f>
        <v>248.33</v>
      </c>
      <c r="Q9" s="8">
        <f t="shared" ref="Q9:Q23" si="13">P9*E9</f>
        <v>297.99599999999998</v>
      </c>
      <c r="T9" s="16"/>
    </row>
    <row r="10" spans="1:20" ht="17.850000000000001" customHeight="1">
      <c r="A10" s="9">
        <v>7</v>
      </c>
      <c r="B10" s="26" t="s">
        <v>32</v>
      </c>
      <c r="C10" s="10"/>
      <c r="D10" s="9" t="s">
        <v>27</v>
      </c>
      <c r="E10" s="11">
        <v>3</v>
      </c>
      <c r="F10" s="12">
        <v>203</v>
      </c>
      <c r="G10" s="12">
        <v>205</v>
      </c>
      <c r="H10" s="12">
        <v>210</v>
      </c>
      <c r="I10" s="6"/>
      <c r="J10" s="9"/>
      <c r="K10" s="13">
        <f t="shared" si="7"/>
        <v>206</v>
      </c>
      <c r="L10" s="14">
        <f t="shared" si="8"/>
        <v>3.6055512754639891</v>
      </c>
      <c r="M10" s="14">
        <f t="shared" si="9"/>
        <v>1.7502676094485383</v>
      </c>
      <c r="N10" s="8">
        <f t="shared" si="10"/>
        <v>618</v>
      </c>
      <c r="O10" s="15">
        <f t="shared" si="11"/>
        <v>206</v>
      </c>
      <c r="P10" s="8">
        <f t="shared" si="12"/>
        <v>206</v>
      </c>
      <c r="Q10" s="8">
        <f t="shared" si="13"/>
        <v>618</v>
      </c>
      <c r="T10" s="16"/>
    </row>
    <row r="11" spans="1:20" ht="17.850000000000001" customHeight="1">
      <c r="A11" s="9">
        <v>8</v>
      </c>
      <c r="B11" s="26" t="s">
        <v>33</v>
      </c>
      <c r="C11" s="10"/>
      <c r="D11" s="9" t="s">
        <v>27</v>
      </c>
      <c r="E11" s="11">
        <v>10</v>
      </c>
      <c r="F11" s="12">
        <v>109</v>
      </c>
      <c r="G11" s="12">
        <v>112</v>
      </c>
      <c r="H11" s="12">
        <v>115</v>
      </c>
      <c r="I11" s="6"/>
      <c r="J11" s="9"/>
      <c r="K11" s="13">
        <f t="shared" si="7"/>
        <v>112</v>
      </c>
      <c r="L11" s="14">
        <f t="shared" si="8"/>
        <v>3</v>
      </c>
      <c r="M11" s="14">
        <f t="shared" si="9"/>
        <v>2.6785714285714284</v>
      </c>
      <c r="N11" s="8">
        <f t="shared" si="10"/>
        <v>1120</v>
      </c>
      <c r="O11" s="15">
        <f t="shared" si="11"/>
        <v>112</v>
      </c>
      <c r="P11" s="8">
        <f t="shared" si="12"/>
        <v>112</v>
      </c>
      <c r="Q11" s="8">
        <f t="shared" si="13"/>
        <v>1120</v>
      </c>
      <c r="T11" s="16"/>
    </row>
    <row r="12" spans="1:20" ht="17.850000000000001" customHeight="1">
      <c r="A12" s="9">
        <v>9</v>
      </c>
      <c r="B12" s="26" t="s">
        <v>43</v>
      </c>
      <c r="C12" s="10"/>
      <c r="D12" s="9" t="s">
        <v>28</v>
      </c>
      <c r="E12" s="11">
        <v>3</v>
      </c>
      <c r="F12" s="12">
        <v>42</v>
      </c>
      <c r="G12" s="12">
        <v>45</v>
      </c>
      <c r="H12" s="12">
        <v>47</v>
      </c>
      <c r="I12" s="6"/>
      <c r="J12" s="9"/>
      <c r="K12" s="13">
        <f t="shared" si="7"/>
        <v>44.666666666666664</v>
      </c>
      <c r="L12" s="14">
        <f t="shared" si="8"/>
        <v>2.5166114784235831</v>
      </c>
      <c r="M12" s="14">
        <f t="shared" si="9"/>
        <v>5.6342048024408582</v>
      </c>
      <c r="N12" s="8">
        <f t="shared" si="10"/>
        <v>134</v>
      </c>
      <c r="O12" s="15">
        <f t="shared" si="11"/>
        <v>44.666666666666664</v>
      </c>
      <c r="P12" s="8">
        <f t="shared" si="12"/>
        <v>44.66</v>
      </c>
      <c r="Q12" s="8">
        <f t="shared" si="13"/>
        <v>133.97999999999999</v>
      </c>
      <c r="T12" s="16"/>
    </row>
    <row r="13" spans="1:20" ht="17.850000000000001" customHeight="1">
      <c r="A13" s="9">
        <v>10</v>
      </c>
      <c r="B13" s="26" t="s">
        <v>44</v>
      </c>
      <c r="C13" s="10"/>
      <c r="D13" s="9" t="s">
        <v>27</v>
      </c>
      <c r="E13" s="11">
        <v>1</v>
      </c>
      <c r="F13" s="12">
        <v>90</v>
      </c>
      <c r="G13" s="12">
        <v>92</v>
      </c>
      <c r="H13" s="12">
        <v>95</v>
      </c>
      <c r="I13" s="6"/>
      <c r="J13" s="9"/>
      <c r="K13" s="13">
        <f t="shared" si="7"/>
        <v>92.333333333333329</v>
      </c>
      <c r="L13" s="14">
        <f t="shared" si="8"/>
        <v>2.5166114784235836</v>
      </c>
      <c r="M13" s="14">
        <f t="shared" si="9"/>
        <v>2.7255719982926903</v>
      </c>
      <c r="N13" s="8">
        <f t="shared" si="10"/>
        <v>92.333333333333329</v>
      </c>
      <c r="O13" s="15">
        <f t="shared" si="11"/>
        <v>92.333333333333329</v>
      </c>
      <c r="P13" s="8">
        <f t="shared" si="12"/>
        <v>92.33</v>
      </c>
      <c r="Q13" s="8">
        <f t="shared" si="13"/>
        <v>92.33</v>
      </c>
      <c r="T13" s="16"/>
    </row>
    <row r="14" spans="1:20" ht="17.850000000000001" customHeight="1">
      <c r="A14" s="9">
        <v>11</v>
      </c>
      <c r="B14" s="26" t="s">
        <v>34</v>
      </c>
      <c r="C14" s="10"/>
      <c r="D14" s="9" t="s">
        <v>27</v>
      </c>
      <c r="E14" s="11">
        <v>1</v>
      </c>
      <c r="F14" s="12">
        <v>149</v>
      </c>
      <c r="G14" s="12">
        <v>153</v>
      </c>
      <c r="H14" s="12">
        <v>160</v>
      </c>
      <c r="I14" s="6"/>
      <c r="J14" s="9"/>
      <c r="K14" s="13">
        <f t="shared" si="7"/>
        <v>154</v>
      </c>
      <c r="L14" s="14">
        <f t="shared" si="8"/>
        <v>5.5677643628300215</v>
      </c>
      <c r="M14" s="14">
        <f t="shared" si="9"/>
        <v>3.6154314044350788</v>
      </c>
      <c r="N14" s="8">
        <f t="shared" si="10"/>
        <v>154</v>
      </c>
      <c r="O14" s="15">
        <f t="shared" si="11"/>
        <v>154</v>
      </c>
      <c r="P14" s="8">
        <f t="shared" si="12"/>
        <v>154</v>
      </c>
      <c r="Q14" s="8">
        <f t="shared" si="13"/>
        <v>154</v>
      </c>
      <c r="T14" s="16"/>
    </row>
    <row r="15" spans="1:20" ht="17.850000000000001" customHeight="1">
      <c r="A15" s="9">
        <v>12</v>
      </c>
      <c r="B15" s="26" t="s">
        <v>47</v>
      </c>
      <c r="C15" s="10"/>
      <c r="D15" s="9" t="s">
        <v>28</v>
      </c>
      <c r="E15" s="11">
        <v>5</v>
      </c>
      <c r="F15" s="12">
        <v>75</v>
      </c>
      <c r="G15" s="12">
        <v>80</v>
      </c>
      <c r="H15" s="12">
        <v>85</v>
      </c>
      <c r="I15" s="6"/>
      <c r="J15" s="9"/>
      <c r="K15" s="13">
        <f t="shared" si="7"/>
        <v>80</v>
      </c>
      <c r="L15" s="14">
        <f t="shared" si="8"/>
        <v>5</v>
      </c>
      <c r="M15" s="14">
        <f t="shared" si="9"/>
        <v>6.25</v>
      </c>
      <c r="N15" s="8">
        <f t="shared" si="10"/>
        <v>400</v>
      </c>
      <c r="O15" s="15">
        <f t="shared" si="11"/>
        <v>80</v>
      </c>
      <c r="P15" s="8">
        <f t="shared" si="12"/>
        <v>80</v>
      </c>
      <c r="Q15" s="8">
        <f t="shared" si="13"/>
        <v>400</v>
      </c>
      <c r="T15" s="16"/>
    </row>
    <row r="16" spans="1:20" ht="17.850000000000001" customHeight="1">
      <c r="A16" s="9">
        <v>13</v>
      </c>
      <c r="B16" s="26" t="s">
        <v>35</v>
      </c>
      <c r="C16" s="10"/>
      <c r="D16" s="9" t="s">
        <v>27</v>
      </c>
      <c r="E16" s="11">
        <v>1</v>
      </c>
      <c r="F16" s="12">
        <v>73.7</v>
      </c>
      <c r="G16" s="12">
        <v>88</v>
      </c>
      <c r="H16" s="12">
        <v>89</v>
      </c>
      <c r="I16" s="6"/>
      <c r="J16" s="9"/>
      <c r="K16" s="13">
        <f t="shared" si="7"/>
        <v>83.566666666666663</v>
      </c>
      <c r="L16" s="14">
        <f t="shared" si="8"/>
        <v>8.5594002905188002</v>
      </c>
      <c r="M16" s="14">
        <f t="shared" si="9"/>
        <v>10.242601065638771</v>
      </c>
      <c r="N16" s="8">
        <f t="shared" si="10"/>
        <v>83.566666666666663</v>
      </c>
      <c r="O16" s="15">
        <f t="shared" si="11"/>
        <v>83.566666666666663</v>
      </c>
      <c r="P16" s="8">
        <f t="shared" si="12"/>
        <v>83.56</v>
      </c>
      <c r="Q16" s="8">
        <f t="shared" si="13"/>
        <v>83.56</v>
      </c>
      <c r="T16" s="16"/>
    </row>
    <row r="17" spans="1:20" ht="17.850000000000001" customHeight="1">
      <c r="A17" s="9">
        <v>14</v>
      </c>
      <c r="B17" s="26" t="s">
        <v>45</v>
      </c>
      <c r="C17" s="10"/>
      <c r="D17" s="9" t="s">
        <v>27</v>
      </c>
      <c r="E17" s="11">
        <v>3</v>
      </c>
      <c r="F17" s="12">
        <v>122</v>
      </c>
      <c r="G17" s="12">
        <v>123</v>
      </c>
      <c r="H17" s="12">
        <v>125</v>
      </c>
      <c r="I17" s="6"/>
      <c r="J17" s="9"/>
      <c r="K17" s="13">
        <f t="shared" si="7"/>
        <v>123.33333333333333</v>
      </c>
      <c r="L17" s="14">
        <f t="shared" si="8"/>
        <v>1.5275252316519468</v>
      </c>
      <c r="M17" s="14">
        <f t="shared" si="9"/>
        <v>1.2385339716096866</v>
      </c>
      <c r="N17" s="8">
        <f t="shared" si="10"/>
        <v>370</v>
      </c>
      <c r="O17" s="15">
        <f t="shared" si="11"/>
        <v>123.33333333333333</v>
      </c>
      <c r="P17" s="8">
        <f t="shared" si="12"/>
        <v>123.33</v>
      </c>
      <c r="Q17" s="8">
        <f t="shared" si="13"/>
        <v>369.99</v>
      </c>
      <c r="T17" s="16"/>
    </row>
    <row r="18" spans="1:20" ht="17.850000000000001" customHeight="1">
      <c r="A18" s="9">
        <v>15</v>
      </c>
      <c r="B18" s="26" t="s">
        <v>46</v>
      </c>
      <c r="C18" s="10"/>
      <c r="D18" s="9" t="s">
        <v>27</v>
      </c>
      <c r="E18" s="11">
        <v>2</v>
      </c>
      <c r="F18" s="12">
        <v>166</v>
      </c>
      <c r="G18" s="12">
        <v>168</v>
      </c>
      <c r="H18" s="12">
        <v>170</v>
      </c>
      <c r="I18" s="6"/>
      <c r="J18" s="9"/>
      <c r="K18" s="13">
        <f t="shared" si="7"/>
        <v>168</v>
      </c>
      <c r="L18" s="14">
        <f t="shared" si="8"/>
        <v>2</v>
      </c>
      <c r="M18" s="14">
        <f t="shared" si="9"/>
        <v>1.1904761904761905</v>
      </c>
      <c r="N18" s="8">
        <f t="shared" si="10"/>
        <v>336</v>
      </c>
      <c r="O18" s="15">
        <f t="shared" si="11"/>
        <v>168</v>
      </c>
      <c r="P18" s="8">
        <f t="shared" si="12"/>
        <v>168</v>
      </c>
      <c r="Q18" s="8">
        <f t="shared" si="13"/>
        <v>336</v>
      </c>
      <c r="T18" s="16"/>
    </row>
    <row r="19" spans="1:20" ht="17.850000000000001" customHeight="1">
      <c r="A19" s="9">
        <v>16</v>
      </c>
      <c r="B19" s="26" t="s">
        <v>30</v>
      </c>
      <c r="C19" s="10"/>
      <c r="D19" s="9" t="s">
        <v>27</v>
      </c>
      <c r="E19" s="11">
        <v>5</v>
      </c>
      <c r="F19" s="12">
        <v>80</v>
      </c>
      <c r="G19" s="12">
        <v>82</v>
      </c>
      <c r="H19" s="12">
        <v>85</v>
      </c>
      <c r="I19" s="6"/>
      <c r="J19" s="9"/>
      <c r="K19" s="13">
        <f t="shared" si="7"/>
        <v>82.333333333333329</v>
      </c>
      <c r="L19" s="14">
        <f t="shared" si="8"/>
        <v>2.5166114784235836</v>
      </c>
      <c r="M19" s="14">
        <f t="shared" si="9"/>
        <v>3.0566131316885632</v>
      </c>
      <c r="N19" s="8">
        <f t="shared" si="10"/>
        <v>411.66666666666669</v>
      </c>
      <c r="O19" s="15">
        <f t="shared" si="11"/>
        <v>82.333333333333343</v>
      </c>
      <c r="P19" s="8">
        <f t="shared" si="12"/>
        <v>82.33</v>
      </c>
      <c r="Q19" s="8">
        <f t="shared" si="13"/>
        <v>411.65</v>
      </c>
      <c r="T19" s="16"/>
    </row>
    <row r="20" spans="1:20" ht="17.850000000000001" customHeight="1">
      <c r="A20" s="9">
        <v>17</v>
      </c>
      <c r="B20" s="26" t="s">
        <v>36</v>
      </c>
      <c r="C20" s="10"/>
      <c r="D20" s="9" t="s">
        <v>27</v>
      </c>
      <c r="E20" s="11">
        <v>5</v>
      </c>
      <c r="F20" s="12">
        <v>27</v>
      </c>
      <c r="G20" s="12">
        <v>27.5</v>
      </c>
      <c r="H20" s="12">
        <v>29</v>
      </c>
      <c r="I20" s="6"/>
      <c r="J20" s="9"/>
      <c r="K20" s="13">
        <f t="shared" si="7"/>
        <v>27.833333333333332</v>
      </c>
      <c r="L20" s="14">
        <f t="shared" si="8"/>
        <v>1.0408329997330663</v>
      </c>
      <c r="M20" s="14">
        <f t="shared" si="9"/>
        <v>3.7395197595199994</v>
      </c>
      <c r="N20" s="8">
        <f t="shared" si="10"/>
        <v>139.16666666666669</v>
      </c>
      <c r="O20" s="15">
        <f t="shared" si="11"/>
        <v>27.833333333333336</v>
      </c>
      <c r="P20" s="8">
        <f t="shared" si="12"/>
        <v>27.83</v>
      </c>
      <c r="Q20" s="8">
        <f t="shared" si="13"/>
        <v>139.14999999999998</v>
      </c>
      <c r="T20" s="16"/>
    </row>
    <row r="21" spans="1:20" ht="17.850000000000001" customHeight="1">
      <c r="A21" s="9">
        <v>18</v>
      </c>
      <c r="B21" s="26" t="s">
        <v>37</v>
      </c>
      <c r="C21" s="10"/>
      <c r="D21" s="9" t="s">
        <v>27</v>
      </c>
      <c r="E21" s="11">
        <v>5</v>
      </c>
      <c r="F21" s="12">
        <v>23</v>
      </c>
      <c r="G21" s="12">
        <v>24</v>
      </c>
      <c r="H21" s="12">
        <v>25</v>
      </c>
      <c r="I21" s="6"/>
      <c r="J21" s="9"/>
      <c r="K21" s="13">
        <f t="shared" si="7"/>
        <v>24</v>
      </c>
      <c r="L21" s="14">
        <f t="shared" si="8"/>
        <v>1</v>
      </c>
      <c r="M21" s="14">
        <f t="shared" si="9"/>
        <v>4.1666666666666661</v>
      </c>
      <c r="N21" s="8">
        <f t="shared" si="10"/>
        <v>120</v>
      </c>
      <c r="O21" s="15">
        <f t="shared" si="11"/>
        <v>24</v>
      </c>
      <c r="P21" s="8">
        <f t="shared" si="12"/>
        <v>24</v>
      </c>
      <c r="Q21" s="8">
        <f t="shared" si="13"/>
        <v>120</v>
      </c>
      <c r="T21" s="16"/>
    </row>
    <row r="22" spans="1:20" ht="17.850000000000001" customHeight="1">
      <c r="A22" s="9">
        <v>19</v>
      </c>
      <c r="B22" s="26" t="s">
        <v>48</v>
      </c>
      <c r="C22" s="10"/>
      <c r="D22" s="9" t="s">
        <v>27</v>
      </c>
      <c r="E22" s="11">
        <v>1</v>
      </c>
      <c r="F22" s="12">
        <v>102</v>
      </c>
      <c r="G22" s="12">
        <v>105</v>
      </c>
      <c r="H22" s="12">
        <v>110</v>
      </c>
      <c r="I22" s="6"/>
      <c r="J22" s="9"/>
      <c r="K22" s="13">
        <f t="shared" si="7"/>
        <v>105.66666666666667</v>
      </c>
      <c r="L22" s="14">
        <f t="shared" si="8"/>
        <v>4.0414518843273806</v>
      </c>
      <c r="M22" s="14">
        <f t="shared" si="9"/>
        <v>3.8247178716031991</v>
      </c>
      <c r="N22" s="8">
        <f t="shared" si="10"/>
        <v>105.66666666666666</v>
      </c>
      <c r="O22" s="15">
        <f t="shared" si="11"/>
        <v>105.66666666666666</v>
      </c>
      <c r="P22" s="8">
        <f t="shared" si="12"/>
        <v>105.66</v>
      </c>
      <c r="Q22" s="8">
        <f t="shared" si="13"/>
        <v>105.66</v>
      </c>
      <c r="T22" s="16"/>
    </row>
    <row r="23" spans="1:20" ht="17.850000000000001" customHeight="1">
      <c r="A23" s="9">
        <v>20</v>
      </c>
      <c r="B23" s="26" t="s">
        <v>38</v>
      </c>
      <c r="C23" s="10"/>
      <c r="D23" s="9" t="s">
        <v>27</v>
      </c>
      <c r="E23" s="11">
        <v>20</v>
      </c>
      <c r="F23" s="12">
        <v>11</v>
      </c>
      <c r="G23" s="12">
        <v>11.5</v>
      </c>
      <c r="H23" s="12">
        <v>12</v>
      </c>
      <c r="I23" s="6"/>
      <c r="J23" s="9"/>
      <c r="K23" s="13">
        <f t="shared" si="7"/>
        <v>11.5</v>
      </c>
      <c r="L23" s="14">
        <f t="shared" si="8"/>
        <v>0.5</v>
      </c>
      <c r="M23" s="14">
        <f t="shared" si="9"/>
        <v>4.3478260869565215</v>
      </c>
      <c r="N23" s="8">
        <f t="shared" si="10"/>
        <v>230</v>
      </c>
      <c r="O23" s="15">
        <f t="shared" si="11"/>
        <v>11.5</v>
      </c>
      <c r="P23" s="8">
        <f t="shared" si="12"/>
        <v>11.5</v>
      </c>
      <c r="Q23" s="8">
        <f t="shared" si="13"/>
        <v>230</v>
      </c>
      <c r="T23" s="16"/>
    </row>
    <row r="24" spans="1:20" ht="27.75" customHeight="1">
      <c r="A24" s="27" t="s">
        <v>22</v>
      </c>
      <c r="B24" s="27"/>
      <c r="C24" s="27"/>
      <c r="D24" s="27"/>
      <c r="E24" s="27"/>
      <c r="F24" s="27"/>
      <c r="G24" s="27"/>
      <c r="H24" s="27"/>
      <c r="I24" s="27"/>
      <c r="J24" s="27"/>
      <c r="K24" s="17"/>
      <c r="L24" s="18"/>
      <c r="M24" s="18"/>
      <c r="N24" s="19"/>
      <c r="O24" s="20"/>
      <c r="P24" s="21"/>
      <c r="Q24" s="22" t="e">
        <f>#REF!+#REF!+#REF!+#REF!+Q6+#REF!+#REF!+#REF!+#REF!+#REF!+Q4+#REF!+#REF!+#REF!+#REF!+#REF!+#REF!+#REF!</f>
        <v>#REF!</v>
      </c>
    </row>
    <row r="25" spans="1:20" ht="101.25" customHeight="1">
      <c r="A25" s="28" t="s">
        <v>23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20">
      <c r="B26" s="29" t="s">
        <v>24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20">
      <c r="B27" t="s">
        <v>25</v>
      </c>
      <c r="L27" t="s">
        <v>26</v>
      </c>
    </row>
  </sheetData>
  <mergeCells count="13">
    <mergeCell ref="A24:J24"/>
    <mergeCell ref="A25:Q25"/>
    <mergeCell ref="B26:Q26"/>
    <mergeCell ref="D1:Q1"/>
    <mergeCell ref="A2:A3"/>
    <mergeCell ref="B2:B3"/>
    <mergeCell ref="C2:C3"/>
    <mergeCell ref="D2:D3"/>
    <mergeCell ref="E2:E3"/>
    <mergeCell ref="F2:H2"/>
    <mergeCell ref="I2:J2"/>
    <mergeCell ref="K2:M2"/>
    <mergeCell ref="N2:Q2"/>
  </mergeCells>
  <pageMargins left="0.70833333333333304" right="0.70833333333333304" top="0.74791666666666701" bottom="0.74791666666666701" header="0.51180555555555496" footer="0.51180555555555496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Владелец</cp:lastModifiedBy>
  <cp:revision>5</cp:revision>
  <cp:lastPrinted>2023-02-16T10:36:29Z</cp:lastPrinted>
  <dcterms:created xsi:type="dcterms:W3CDTF">2014-01-15T18:15:09Z</dcterms:created>
  <dcterms:modified xsi:type="dcterms:W3CDTF">2026-05-28T10:58:59Z</dcterms:modified>
  <dc:language>ru-RU</dc:language>
</cp:coreProperties>
</file>