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20" yWindow="-120" windowWidth="29040" windowHeight="1584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Лист1!$A$1:$M$14</definedName>
  </definedNames>
  <calcPr calcId="114210" refMode="R1C1"/>
</workbook>
</file>

<file path=xl/calcChain.xml><?xml version="1.0" encoding="utf-8"?>
<calcChain xmlns="http://schemas.openxmlformats.org/spreadsheetml/2006/main">
  <c r="I11" i="1"/>
  <c r="H11"/>
  <c r="K11"/>
  <c r="L11"/>
  <c r="M11"/>
  <c r="J11"/>
  <c r="E14"/>
</calcChain>
</file>

<file path=xl/sharedStrings.xml><?xml version="1.0" encoding="utf-8"?>
<sst xmlns="http://schemas.openxmlformats.org/spreadsheetml/2006/main" count="39" uniqueCount="37">
  <si>
    <t>№ п/п</t>
  </si>
  <si>
    <t>Ед.изм.</t>
  </si>
  <si>
    <t xml:space="preserve">Среднее квадратичное отклонение                         </t>
  </si>
  <si>
    <t>ОБОСНОВАНИЕ</t>
  </si>
  <si>
    <t>Оценка однородности совокупности значений выявленных цен, используемых в расчете НМЦК</t>
  </si>
  <si>
    <t>Цена за единицу товара, используемой в расчете НМЦК, (рублей)</t>
  </si>
  <si>
    <t>Коэффициент вариации не превышает 33%.</t>
  </si>
  <si>
    <t>Объект закупки</t>
  </si>
  <si>
    <t>Коэффициент вариации цен V (%)</t>
  </si>
  <si>
    <t>Средняя арифметическая цена за единицу</t>
  </si>
  <si>
    <t>Наименование товара</t>
  </si>
  <si>
    <t xml:space="preserve">Расчет НМЦК 
(рублей)
</t>
  </si>
  <si>
    <r>
      <t xml:space="preserve">где:
НМЦК рын – НМЦК, определяемая методом сопоставимых рыночных цен (анализа рынка);
v - количество (объем) закупаемого товара;
n - количество значений, используемых в расчете;
i - номер источника ценовой информации;
</t>
    </r>
    <r>
      <rPr>
        <i/>
        <sz val="11"/>
        <color indexed="8"/>
        <rFont val="Times New Roman"/>
        <family val="1"/>
        <charset val="204"/>
      </rPr>
      <t>ц</t>
    </r>
    <r>
      <rPr>
        <i/>
        <vertAlign val="subscript"/>
        <sz val="11"/>
        <color indexed="8"/>
        <rFont val="Times New Roman"/>
        <family val="1"/>
        <charset val="204"/>
      </rPr>
      <t>i</t>
    </r>
    <r>
      <rPr>
        <sz val="11"/>
        <color indexed="8"/>
        <rFont val="Times New Roman"/>
        <family val="1"/>
        <charset val="204"/>
      </rPr>
      <t xml:space="preserve"> - цена единицы товара, представленная в источнике с номером i, скорректированная с учетом коэффициентов (индексов), применяемых для пересчета цен товаров, работ, услуг с учетом различий в характеристиках товаров, коммерческих и (или) финансовых условий поставок товаров</t>
    </r>
  </si>
  <si>
    <r>
      <t xml:space="preserve">где:
</t>
    </r>
    <r>
      <rPr>
        <b/>
        <i/>
        <sz val="11"/>
        <rFont val="Times New Roman"/>
        <family val="1"/>
        <charset val="204"/>
      </rPr>
      <t>V</t>
    </r>
    <r>
      <rPr>
        <sz val="11"/>
        <rFont val="Times New Roman"/>
        <family val="1"/>
        <charset val="204"/>
      </rPr>
      <t xml:space="preserve"> - коэффициент вариации (</t>
    </r>
    <r>
      <rPr>
        <b/>
        <sz val="11"/>
        <rFont val="Times New Roman"/>
        <family val="1"/>
        <charset val="204"/>
      </rPr>
      <t>не должен превышать 33%</t>
    </r>
    <r>
      <rPr>
        <sz val="11"/>
        <rFont val="Times New Roman"/>
        <family val="1"/>
        <charset val="204"/>
      </rPr>
      <t xml:space="preserve">);
</t>
    </r>
    <r>
      <rPr>
        <i/>
        <sz val="12"/>
        <rFont val="Times New Roman"/>
        <family val="1"/>
        <charset val="204"/>
      </rPr>
      <t>σ</t>
    </r>
    <r>
      <rPr>
        <sz val="11"/>
        <rFont val="Times New Roman"/>
        <family val="1"/>
        <charset val="204"/>
      </rPr>
      <t xml:space="preserve"> - среднее квадратичное отклонение; 
&lt;</t>
    </r>
    <r>
      <rPr>
        <i/>
        <sz val="11"/>
        <rFont val="Times New Roman"/>
        <family val="1"/>
        <charset val="204"/>
      </rPr>
      <t>ц</t>
    </r>
    <r>
      <rPr>
        <sz val="11"/>
        <rFont val="Times New Roman"/>
        <family val="1"/>
        <charset val="204"/>
      </rPr>
      <t xml:space="preserve">&gt; - средняя арифметическая величина цены единицы товара, работы, услуги;
</t>
    </r>
    <r>
      <rPr>
        <i/>
        <sz val="11"/>
        <rFont val="Times New Roman"/>
        <family val="1"/>
        <charset val="204"/>
      </rPr>
      <t>ц</t>
    </r>
    <r>
      <rPr>
        <i/>
        <vertAlign val="subscript"/>
        <sz val="11"/>
        <rFont val="Times New Roman"/>
        <family val="1"/>
        <charset val="204"/>
      </rPr>
      <t>i</t>
    </r>
    <r>
      <rPr>
        <sz val="11"/>
        <rFont val="Times New Roman"/>
        <family val="1"/>
        <charset val="204"/>
      </rPr>
      <t xml:space="preserve"> - цена единицы товара, работы, услуги, указанная в источнике с номером i;
n - количество значений, используемых в расчете.</t>
    </r>
  </si>
  <si>
    <t xml:space="preserve">В соответствии с пунктом 3.20 Методических рекомендаций для определения однородности совокупности значений выявленных цен, используемых в расчете начальной (максимальной) цены контракта, определяется коэффициент вариации:
</t>
  </si>
  <si>
    <t>Метод определения начальной (максимальной) цены контракта с обоснованием</t>
  </si>
  <si>
    <t>Расчет начальной (максимальной) цены контракта</t>
  </si>
  <si>
    <t>В соответствии с пунктом 3.21 Методических рекомендаций Расчет начальной (максимальной) цены контракта/цены единицы товара произведен по формуле:</t>
  </si>
  <si>
    <t xml:space="preserve">Начальная (максимальная) цена контракта составляет: </t>
  </si>
  <si>
    <t>рублей</t>
  </si>
  <si>
    <t xml:space="preserve">НАЧАЛЬНОЙ (МАКСИМАЛЬНОЙ) ЦЕНЫ КОНТРАКТА </t>
  </si>
  <si>
    <t>Цена за единицу изм. с округлением (руб.)*</t>
  </si>
  <si>
    <t xml:space="preserve">Кол-во </t>
  </si>
  <si>
    <t>* При определении Н(М)ЦК, контракта Заказчиком применяется Приказ Минэкономразвития России от 02.10.2013 № 567 «Об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исполнителем)». Данный Приказ не учитывает, что применение утвержденных формул определения Н(М)ЦК, может привести к формированию цены контракта и цены за единицу товара (работы, услуги) с дробными значениями (количество знаков после запятой превышает 2). Большинство бухгалтерских программ, а также программное обеспечение реестра контрактов не позволяет проводить операции с такими значениями. Поэтому Заказчиком применяется округление (в меньшую сторону по модулю) таких показателей.</t>
  </si>
  <si>
    <t>И.Ф. Воеводина</t>
  </si>
  <si>
    <t>(расшифровка подписи)</t>
  </si>
  <si>
    <t>Дата подготовки обоснования НМЦК:</t>
  </si>
  <si>
    <t xml:space="preserve">                                        (должность)</t>
  </si>
  <si>
    <t xml:space="preserve">          (подпись)</t>
  </si>
  <si>
    <t>Расчёт произвёл специалист отдела контрактной службы:
                                                                                            Специалист по закупкам отдела контрактной службы</t>
  </si>
  <si>
    <t>Ценовая информация</t>
  </si>
  <si>
    <t xml:space="preserve">                  «15» июня 2026 года</t>
  </si>
  <si>
    <t xml:space="preserve">Поставка антенного канатика АКН-50 </t>
  </si>
  <si>
    <r>
      <t xml:space="preserve">Начальная (максимальная) цена контракта/цена единицы товара определена и обоснована посредством применения метода сопоставимых рыночных цен (анализа рынка) в соответствии с частями 2-6 статьи 22 Федерального закона от  05.04.2013 № 44-ФЗ «О контрактной системе в сфере закупок товаров, работ, услуг для обеспечения государственных и муниципальных нужд» и в соответствии с приказом Министерства экономического развития Российской Федерации от 02.10.2013 № 567 «Об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исполнителем)». 
Заказчиком был осуществлен сбор и анализ общедоступной ценовой информации о ценах необходимого к закупке товара, содержащейся в рекламе, каталогах, описаниях товаров и в других предложениях, обращенных к неопределенному кругу лиц, в том числе признаваемых в соответствии с гражданским законодательством публичными офертами.                                               </t>
    </r>
    <r>
      <rPr>
        <b/>
        <i/>
        <sz val="11"/>
        <color indexed="8"/>
        <rFont val="Times New Roman"/>
        <family val="1"/>
        <charset val="204"/>
      </rPr>
      <t xml:space="preserve">Особенности определения НМЦК, предусмотренные подпунктом в) пункта 7 Постановления Правительства РФ от 23.12.2024 N 1875 "О мерах по предоставлению национального режима при осуществлении закупок товаров, работ, услуг для обеспечения государственных и муниципальных нужд, закупок товаров, работ, услуг отдельными видами юридических лиц" </t>
    </r>
    <r>
      <rPr>
        <b/>
        <i/>
        <u/>
        <sz val="11"/>
        <color indexed="8"/>
        <rFont val="Times New Roman"/>
        <family val="1"/>
        <charset val="204"/>
      </rPr>
      <t>не применяются</t>
    </r>
    <r>
      <rPr>
        <b/>
        <i/>
        <sz val="11"/>
        <color indexed="8"/>
        <rFont val="Times New Roman"/>
        <family val="1"/>
        <charset val="204"/>
      </rPr>
      <t xml:space="preserve"> на основании абзаца 4 подпункта г) пункта 7 Постановления Правительства РФ от 23.12.2024 N 1875 .</t>
    </r>
  </si>
  <si>
    <t>Замена блока питания и АКБ на АПС</t>
  </si>
  <si>
    <t>усл.ед</t>
  </si>
  <si>
    <t>КП б/н от 23.06.2026</t>
  </si>
</sst>
</file>

<file path=xl/styles.xml><?xml version="1.0" encoding="utf-8"?>
<styleSheet xmlns="http://schemas.openxmlformats.org/spreadsheetml/2006/main">
  <fonts count="27">
    <font>
      <sz val="11"/>
      <color theme="1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i/>
      <vertAlign val="subscript"/>
      <sz val="11"/>
      <name val="Times New Roman"/>
      <family val="1"/>
      <charset val="204"/>
    </font>
    <font>
      <i/>
      <vertAlign val="subscript"/>
      <sz val="11"/>
      <color indexed="8"/>
      <name val="Times New Roman"/>
      <family val="1"/>
      <charset val="204"/>
    </font>
    <font>
      <i/>
      <sz val="12"/>
      <name val="Times New Roman"/>
      <family val="1"/>
      <charset val="204"/>
    </font>
    <font>
      <b/>
      <i/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</font>
    <font>
      <b/>
      <sz val="11"/>
      <name val="Times New Roman"/>
      <family val="1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1"/>
      <name val="Times New Roman"/>
      <family val="1"/>
    </font>
    <font>
      <sz val="10"/>
      <color indexed="8"/>
      <name val="Times New Roman"/>
      <family val="1"/>
      <charset val="204"/>
    </font>
    <font>
      <u/>
      <sz val="8"/>
      <color indexed="12"/>
      <name val="Calibri"/>
      <family val="2"/>
      <charset val="204"/>
    </font>
    <font>
      <sz val="10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  <font>
      <b/>
      <i/>
      <u/>
      <sz val="11"/>
      <color indexed="8"/>
      <name val="Times New Roman"/>
      <family val="1"/>
      <charset val="204"/>
    </font>
    <font>
      <sz val="8"/>
      <name val="Calibri"/>
      <family val="2"/>
      <charset val="204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5" fillId="0" borderId="0"/>
    <xf numFmtId="0" fontId="26" fillId="0" borderId="0" applyNumberFormat="0" applyFill="0" applyBorder="0" applyAlignment="0" applyProtection="0"/>
  </cellStyleXfs>
  <cellXfs count="61">
    <xf numFmtId="0" fontId="0" fillId="0" borderId="0" xfId="0"/>
    <xf numFmtId="4" fontId="0" fillId="0" borderId="0" xfId="0" applyNumberFormat="1"/>
    <xf numFmtId="4" fontId="0" fillId="0" borderId="0" xfId="0" applyNumberFormat="1" applyAlignment="1">
      <alignment horizontal="center" vertical="center"/>
    </xf>
    <xf numFmtId="2" fontId="0" fillId="0" borderId="0" xfId="0" applyNumberFormat="1"/>
    <xf numFmtId="0" fontId="1" fillId="0" borderId="0" xfId="0" applyFont="1" applyBorder="1" applyAlignment="1">
      <alignment horizontal="center" vertical="center"/>
    </xf>
    <xf numFmtId="0" fontId="1" fillId="0" borderId="0" xfId="0" applyFont="1" applyBorder="1"/>
    <xf numFmtId="0" fontId="1" fillId="0" borderId="0" xfId="0" applyFont="1" applyBorder="1" applyAlignment="1">
      <alignment vertical="top" wrapText="1"/>
    </xf>
    <xf numFmtId="0" fontId="1" fillId="0" borderId="0" xfId="0" applyFont="1" applyBorder="1" applyAlignment="1">
      <alignment horizontal="left"/>
    </xf>
    <xf numFmtId="0" fontId="0" fillId="0" borderId="0" xfId="0" applyBorder="1"/>
    <xf numFmtId="4" fontId="2" fillId="0" borderId="0" xfId="0" applyNumberFormat="1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5" fillId="0" borderId="0" xfId="0" applyFont="1" applyBorder="1" applyAlignment="1">
      <alignment horizontal="right"/>
    </xf>
    <xf numFmtId="0" fontId="1" fillId="0" borderId="0" xfId="0" applyFont="1" applyFill="1" applyAlignment="1">
      <alignment horizontal="left" vertical="center"/>
    </xf>
    <xf numFmtId="4" fontId="5" fillId="0" borderId="0" xfId="0" applyNumberFormat="1" applyFont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0" fillId="0" borderId="0" xfId="0" applyFont="1"/>
    <xf numFmtId="0" fontId="16" fillId="0" borderId="1" xfId="0" applyFont="1" applyBorder="1" applyAlignment="1">
      <alignment horizontal="center" vertical="center" wrapText="1"/>
    </xf>
    <xf numFmtId="4" fontId="18" fillId="2" borderId="1" xfId="2" applyNumberFormat="1" applyFont="1" applyFill="1" applyBorder="1" applyAlignment="1">
      <alignment horizontal="center" vertical="center" wrapText="1"/>
    </xf>
    <xf numFmtId="4" fontId="18" fillId="2" borderId="1" xfId="0" applyNumberFormat="1" applyFont="1" applyFill="1" applyBorder="1" applyAlignment="1">
      <alignment horizontal="center" vertical="center"/>
    </xf>
    <xf numFmtId="4" fontId="12" fillId="0" borderId="1" xfId="0" applyNumberFormat="1" applyFont="1" applyBorder="1" applyAlignment="1">
      <alignment horizontal="center" vertical="center" wrapText="1"/>
    </xf>
    <xf numFmtId="2" fontId="12" fillId="0" borderId="1" xfId="0" applyNumberFormat="1" applyFont="1" applyBorder="1" applyAlignment="1">
      <alignment horizontal="center" vertical="center" wrapText="1"/>
    </xf>
    <xf numFmtId="4" fontId="1" fillId="0" borderId="2" xfId="0" applyNumberFormat="1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1" fontId="17" fillId="0" borderId="1" xfId="0" applyNumberFormat="1" applyFont="1" applyBorder="1" applyAlignment="1">
      <alignment horizontal="center" vertical="center"/>
    </xf>
    <xf numFmtId="0" fontId="20" fillId="0" borderId="1" xfId="2" applyFont="1" applyBorder="1" applyAlignment="1">
      <alignment horizontal="center" vertical="center" wrapText="1"/>
    </xf>
    <xf numFmtId="0" fontId="21" fillId="0" borderId="1" xfId="2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top" wrapText="1"/>
    </xf>
    <xf numFmtId="0" fontId="3" fillId="0" borderId="11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left" vertical="top" wrapText="1"/>
    </xf>
    <xf numFmtId="0" fontId="14" fillId="0" borderId="6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justify" vertical="top" wrapText="1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center"/>
    </xf>
    <xf numFmtId="0" fontId="14" fillId="0" borderId="8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3" fillId="0" borderId="6" xfId="0" applyFont="1" applyBorder="1" applyAlignment="1">
      <alignment horizontal="justify" vertical="top" wrapText="1"/>
    </xf>
    <xf numFmtId="0" fontId="6" fillId="2" borderId="1" xfId="0" applyFont="1" applyFill="1" applyBorder="1" applyAlignment="1">
      <alignment horizontal="left" vertical="center" wrapText="1"/>
    </xf>
    <xf numFmtId="0" fontId="3" fillId="0" borderId="9" xfId="0" applyFont="1" applyBorder="1" applyAlignment="1">
      <alignment horizontal="justify" vertical="top" wrapText="1"/>
    </xf>
    <xf numFmtId="0" fontId="3" fillId="0" borderId="0" xfId="0" applyFont="1" applyBorder="1" applyAlignment="1">
      <alignment horizontal="justify" vertical="top" wrapText="1"/>
    </xf>
    <xf numFmtId="0" fontId="3" fillId="0" borderId="10" xfId="0" applyFont="1" applyBorder="1" applyAlignment="1">
      <alignment horizontal="justify" vertical="top" wrapText="1"/>
    </xf>
    <xf numFmtId="0" fontId="14" fillId="0" borderId="7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" fillId="0" borderId="0" xfId="0" applyFont="1" applyFill="1" applyAlignment="1">
      <alignment horizontal="left" vertical="center"/>
    </xf>
    <xf numFmtId="0" fontId="12" fillId="0" borderId="5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left"/>
    </xf>
    <xf numFmtId="0" fontId="13" fillId="0" borderId="0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center"/>
    </xf>
  </cellXfs>
  <cellStyles count="3">
    <cellStyle name="Normal" xfId="1"/>
    <cellStyle name="Гиперссылка" xfId="2" builtinId="8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219075</xdr:colOff>
      <xdr:row>6</xdr:row>
      <xdr:rowOff>180975</xdr:rowOff>
    </xdr:from>
    <xdr:to>
      <xdr:col>4</xdr:col>
      <xdr:colOff>114300</xdr:colOff>
      <xdr:row>7</xdr:row>
      <xdr:rowOff>19050</xdr:rowOff>
    </xdr:to>
    <xdr:pic>
      <xdr:nvPicPr>
        <xdr:cNvPr id="1025" name="Рисунок 1" descr="base_1_153376_2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981325" y="4733925"/>
          <a:ext cx="188595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</xdr:row>
      <xdr:rowOff>371475</xdr:rowOff>
    </xdr:from>
    <xdr:to>
      <xdr:col>5</xdr:col>
      <xdr:colOff>466725</xdr:colOff>
      <xdr:row>4</xdr:row>
      <xdr:rowOff>828675</xdr:rowOff>
    </xdr:to>
    <xdr:pic>
      <xdr:nvPicPr>
        <xdr:cNvPr id="1026" name="Рисунок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752975" y="2847975"/>
          <a:ext cx="157162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228600</xdr:colOff>
      <xdr:row>4</xdr:row>
      <xdr:rowOff>361950</xdr:rowOff>
    </xdr:from>
    <xdr:to>
      <xdr:col>3</xdr:col>
      <xdr:colOff>476250</xdr:colOff>
      <xdr:row>4</xdr:row>
      <xdr:rowOff>781050</xdr:rowOff>
    </xdr:to>
    <xdr:pic>
      <xdr:nvPicPr>
        <xdr:cNvPr id="1027" name="Рисунок 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990850" y="2838450"/>
          <a:ext cx="1343025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23"/>
  <sheetViews>
    <sheetView tabSelected="1" zoomScale="90" zoomScaleNormal="90" workbookViewId="0">
      <selection activeCell="H11" sqref="H11"/>
    </sheetView>
  </sheetViews>
  <sheetFormatPr defaultRowHeight="15"/>
  <cols>
    <col min="1" max="1" width="6.5703125" customWidth="1"/>
    <col min="2" max="2" width="34.85546875" customWidth="1"/>
    <col min="3" max="3" width="16.42578125" customWidth="1"/>
    <col min="4" max="4" width="13.42578125" customWidth="1"/>
    <col min="5" max="5" width="16.5703125" customWidth="1"/>
    <col min="6" max="7" width="13.7109375" customWidth="1"/>
    <col min="8" max="10" width="14.7109375" customWidth="1"/>
    <col min="11" max="12" width="13" customWidth="1"/>
    <col min="13" max="13" width="28.42578125" customWidth="1"/>
    <col min="15" max="15" width="10" bestFit="1" customWidth="1"/>
    <col min="16" max="16" width="13.42578125" customWidth="1"/>
    <col min="17" max="17" width="14.140625" customWidth="1"/>
    <col min="18" max="18" width="15" customWidth="1"/>
  </cols>
  <sheetData>
    <row r="1" spans="1:19" ht="18" customHeight="1">
      <c r="A1" s="37" t="s">
        <v>3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</row>
    <row r="2" spans="1:19" ht="15.75">
      <c r="A2" s="38" t="s">
        <v>20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</row>
    <row r="3" spans="1:19" ht="22.5" customHeight="1">
      <c r="A3" s="33" t="s">
        <v>7</v>
      </c>
      <c r="B3" s="34"/>
      <c r="C3" s="34" t="s">
        <v>32</v>
      </c>
      <c r="D3" s="35"/>
      <c r="E3" s="35"/>
      <c r="F3" s="35"/>
      <c r="G3" s="35"/>
      <c r="H3" s="35"/>
      <c r="I3" s="35"/>
      <c r="J3" s="35"/>
      <c r="K3" s="35"/>
      <c r="L3" s="35"/>
      <c r="M3" s="35"/>
    </row>
    <row r="4" spans="1:19" ht="138.75" customHeight="1">
      <c r="A4" s="34" t="s">
        <v>15</v>
      </c>
      <c r="B4" s="34"/>
      <c r="C4" s="44" t="s">
        <v>33</v>
      </c>
      <c r="D4" s="45"/>
      <c r="E4" s="45"/>
      <c r="F4" s="45"/>
      <c r="G4" s="45"/>
      <c r="H4" s="45"/>
      <c r="I4" s="45"/>
      <c r="J4" s="45"/>
      <c r="K4" s="45"/>
      <c r="L4" s="45"/>
      <c r="M4" s="46"/>
    </row>
    <row r="5" spans="1:19" ht="68.25" customHeight="1">
      <c r="A5" s="48" t="s">
        <v>16</v>
      </c>
      <c r="B5" s="48"/>
      <c r="C5" s="47" t="s">
        <v>14</v>
      </c>
      <c r="D5" s="47"/>
      <c r="E5" s="47"/>
      <c r="F5" s="47"/>
      <c r="G5" s="47"/>
      <c r="H5" s="47"/>
      <c r="I5" s="47"/>
      <c r="J5" s="47"/>
      <c r="K5" s="47"/>
      <c r="L5" s="47"/>
      <c r="M5" s="47"/>
    </row>
    <row r="6" spans="1:19" ht="95.25" customHeight="1">
      <c r="A6" s="48"/>
      <c r="B6" s="48"/>
      <c r="C6" s="28" t="s">
        <v>13</v>
      </c>
      <c r="D6" s="29"/>
      <c r="E6" s="29"/>
      <c r="F6" s="29"/>
      <c r="G6" s="29"/>
      <c r="H6" s="29"/>
      <c r="I6" s="29"/>
      <c r="J6" s="29"/>
      <c r="K6" s="29"/>
      <c r="L6" s="29"/>
      <c r="M6" s="30"/>
    </row>
    <row r="7" spans="1:19" ht="50.25" customHeight="1">
      <c r="A7" s="48"/>
      <c r="B7" s="48"/>
      <c r="C7" s="49" t="s">
        <v>17</v>
      </c>
      <c r="D7" s="50"/>
      <c r="E7" s="50"/>
      <c r="F7" s="50"/>
      <c r="G7" s="50"/>
      <c r="H7" s="50"/>
      <c r="I7" s="50"/>
      <c r="J7" s="50"/>
      <c r="K7" s="50"/>
      <c r="L7" s="50"/>
      <c r="M7" s="51"/>
    </row>
    <row r="8" spans="1:19" ht="109.5" customHeight="1">
      <c r="A8" s="48"/>
      <c r="B8" s="48"/>
      <c r="C8" s="36" t="s">
        <v>12</v>
      </c>
      <c r="D8" s="36"/>
      <c r="E8" s="36"/>
      <c r="F8" s="36"/>
      <c r="G8" s="36"/>
      <c r="H8" s="36"/>
      <c r="I8" s="36"/>
      <c r="J8" s="36"/>
      <c r="K8" s="36"/>
      <c r="L8" s="36"/>
      <c r="M8" s="36"/>
    </row>
    <row r="9" spans="1:19" ht="49.5" customHeight="1">
      <c r="A9" s="40" t="s">
        <v>0</v>
      </c>
      <c r="B9" s="42" t="s">
        <v>10</v>
      </c>
      <c r="C9" s="40" t="s">
        <v>1</v>
      </c>
      <c r="D9" s="40" t="s">
        <v>22</v>
      </c>
      <c r="E9" s="39" t="s">
        <v>30</v>
      </c>
      <c r="F9" s="39"/>
      <c r="G9" s="39"/>
      <c r="H9" s="52" t="s">
        <v>4</v>
      </c>
      <c r="I9" s="53"/>
      <c r="J9" s="54"/>
      <c r="K9" s="31" t="s">
        <v>5</v>
      </c>
      <c r="L9" s="31" t="s">
        <v>21</v>
      </c>
      <c r="M9" s="31" t="s">
        <v>11</v>
      </c>
    </row>
    <row r="10" spans="1:19" ht="72.75" customHeight="1">
      <c r="A10" s="41"/>
      <c r="B10" s="43"/>
      <c r="C10" s="41"/>
      <c r="D10" s="41"/>
      <c r="E10" s="27" t="s">
        <v>36</v>
      </c>
      <c r="F10" s="26" t="s">
        <v>36</v>
      </c>
      <c r="G10" s="26" t="s">
        <v>36</v>
      </c>
      <c r="H10" s="16" t="s">
        <v>9</v>
      </c>
      <c r="I10" s="16" t="s">
        <v>2</v>
      </c>
      <c r="J10" s="16" t="s">
        <v>8</v>
      </c>
      <c r="K10" s="32"/>
      <c r="L10" s="32"/>
      <c r="M10" s="32"/>
    </row>
    <row r="11" spans="1:19" ht="27" customHeight="1">
      <c r="A11" s="22">
        <v>1</v>
      </c>
      <c r="B11" s="24" t="s">
        <v>34</v>
      </c>
      <c r="C11" s="23" t="s">
        <v>35</v>
      </c>
      <c r="D11" s="25">
        <v>1</v>
      </c>
      <c r="E11" s="17">
        <v>12500</v>
      </c>
      <c r="F11" s="17">
        <v>13250</v>
      </c>
      <c r="G11" s="18">
        <v>13500</v>
      </c>
      <c r="H11" s="19">
        <f>AVERAGE(E11:G11)</f>
        <v>13083.333333333334</v>
      </c>
      <c r="I11" s="20">
        <f>STDEV(E11:G11)</f>
        <v>520.41649986654272</v>
      </c>
      <c r="J11" s="20">
        <f>I11/H11*100</f>
        <v>3.9777057314640207</v>
      </c>
      <c r="K11" s="21">
        <f>H11</f>
        <v>13083.333333333334</v>
      </c>
      <c r="L11" s="21">
        <f>ROUNDDOWN(K11,0)</f>
        <v>13083</v>
      </c>
      <c r="M11" s="21">
        <f>D11*L11</f>
        <v>13083</v>
      </c>
    </row>
    <row r="12" spans="1:19" ht="70.5" customHeight="1">
      <c r="A12" s="4"/>
      <c r="B12" s="56" t="s">
        <v>23</v>
      </c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56"/>
      <c r="P12" s="1"/>
      <c r="Q12" s="1"/>
      <c r="R12" s="1"/>
    </row>
    <row r="13" spans="1:19">
      <c r="A13" s="11"/>
      <c r="B13" s="55" t="s">
        <v>6</v>
      </c>
      <c r="C13" s="55"/>
      <c r="D13" s="55"/>
      <c r="E13" s="55"/>
      <c r="F13" s="12"/>
      <c r="G13" s="12"/>
      <c r="H13" s="11"/>
      <c r="I13" s="11"/>
      <c r="J13" s="11"/>
      <c r="K13" s="11"/>
      <c r="L13" s="11"/>
      <c r="M13" s="13"/>
      <c r="P13" s="1"/>
      <c r="Q13" s="2"/>
      <c r="R13" s="1"/>
      <c r="S13" s="3"/>
    </row>
    <row r="14" spans="1:19" ht="15.75">
      <c r="A14" s="11"/>
      <c r="B14" s="55" t="s">
        <v>18</v>
      </c>
      <c r="C14" s="55"/>
      <c r="D14" s="55"/>
      <c r="E14" s="9">
        <f>SUM(M11:M11)</f>
        <v>13083</v>
      </c>
      <c r="F14" s="10" t="s">
        <v>19</v>
      </c>
      <c r="G14" s="14"/>
      <c r="H14" s="11"/>
      <c r="I14" s="11"/>
      <c r="J14" s="11"/>
      <c r="K14" s="11"/>
      <c r="L14" s="11"/>
      <c r="M14" s="13"/>
      <c r="P14" s="1"/>
      <c r="Q14" s="1"/>
      <c r="R14" s="1"/>
      <c r="S14" s="3"/>
    </row>
    <row r="15" spans="1:19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P15" s="1"/>
      <c r="Q15" s="1"/>
      <c r="R15" s="1"/>
      <c r="S15" s="3"/>
    </row>
    <row r="16" spans="1:19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P16" s="3"/>
      <c r="Q16" s="3"/>
      <c r="R16" s="3"/>
      <c r="S16" s="3"/>
    </row>
    <row r="17" spans="1:13" ht="15" customHeight="1">
      <c r="A17" s="15"/>
      <c r="B17" s="59" t="s">
        <v>29</v>
      </c>
      <c r="C17" s="59"/>
      <c r="D17" s="59"/>
      <c r="E17" s="59"/>
      <c r="F17" s="59"/>
      <c r="G17" s="59"/>
      <c r="H17" s="59"/>
      <c r="I17" s="59"/>
      <c r="J17" s="15"/>
      <c r="K17" s="15"/>
      <c r="L17" s="15"/>
      <c r="M17" s="15"/>
    </row>
    <row r="18" spans="1:13">
      <c r="A18" s="15"/>
      <c r="B18" s="58" t="s">
        <v>27</v>
      </c>
      <c r="C18" s="58"/>
      <c r="D18" s="58"/>
      <c r="E18" s="58"/>
      <c r="F18" s="58"/>
      <c r="G18" s="58"/>
      <c r="H18" s="58"/>
      <c r="I18" s="58"/>
      <c r="J18" s="15"/>
      <c r="K18" s="15"/>
      <c r="L18" s="15"/>
      <c r="M18" s="15"/>
    </row>
    <row r="19" spans="1:13">
      <c r="A19" s="15"/>
      <c r="B19" s="5"/>
      <c r="C19" s="6"/>
      <c r="D19" s="6"/>
      <c r="E19" s="57" t="s">
        <v>24</v>
      </c>
      <c r="F19" s="57"/>
      <c r="G19" s="57"/>
      <c r="H19" s="57"/>
      <c r="I19" s="57"/>
      <c r="J19" s="15"/>
      <c r="K19" s="15"/>
      <c r="L19" s="15"/>
      <c r="M19" s="15"/>
    </row>
    <row r="20" spans="1:13">
      <c r="A20" s="15"/>
      <c r="B20" s="60" t="s">
        <v>28</v>
      </c>
      <c r="C20" s="60"/>
      <c r="D20" s="5"/>
      <c r="E20" s="60" t="s">
        <v>25</v>
      </c>
      <c r="F20" s="60"/>
      <c r="G20" s="60"/>
      <c r="H20" s="60"/>
      <c r="I20" s="60"/>
      <c r="J20" s="15"/>
      <c r="K20" s="15"/>
      <c r="L20" s="15"/>
      <c r="M20" s="15"/>
    </row>
    <row r="21" spans="1:13">
      <c r="A21" s="15"/>
      <c r="B21" s="5"/>
      <c r="C21" s="5"/>
      <c r="D21" s="5"/>
      <c r="E21" s="5"/>
      <c r="F21" s="5"/>
      <c r="G21" s="5"/>
      <c r="H21" s="5"/>
      <c r="I21" s="5"/>
      <c r="J21" s="15"/>
      <c r="K21" s="15"/>
      <c r="L21" s="15"/>
      <c r="M21" s="15"/>
    </row>
    <row r="22" spans="1:13">
      <c r="A22" s="15"/>
      <c r="B22" s="58" t="s">
        <v>26</v>
      </c>
      <c r="C22" s="58"/>
      <c r="D22" s="58"/>
      <c r="E22" s="58"/>
      <c r="F22" s="58" t="s">
        <v>31</v>
      </c>
      <c r="G22" s="58"/>
      <c r="H22" s="58"/>
      <c r="I22" s="7"/>
      <c r="J22" s="15"/>
      <c r="K22" s="15"/>
      <c r="L22" s="15"/>
      <c r="M22" s="15"/>
    </row>
    <row r="23" spans="1:13">
      <c r="B23" s="8"/>
      <c r="C23" s="8"/>
      <c r="D23" s="8"/>
      <c r="E23" s="8"/>
      <c r="F23" s="8"/>
      <c r="G23" s="8"/>
      <c r="H23" s="8"/>
      <c r="I23" s="8"/>
    </row>
  </sheetData>
  <mergeCells count="30">
    <mergeCell ref="B20:C20"/>
    <mergeCell ref="E20:I20"/>
    <mergeCell ref="F22:H22"/>
    <mergeCell ref="B22:E22"/>
    <mergeCell ref="B13:E13"/>
    <mergeCell ref="B12:M12"/>
    <mergeCell ref="E19:I19"/>
    <mergeCell ref="B18:I18"/>
    <mergeCell ref="B17:I17"/>
    <mergeCell ref="B14:D14"/>
    <mergeCell ref="A1:M1"/>
    <mergeCell ref="A2:M2"/>
    <mergeCell ref="E9:G9"/>
    <mergeCell ref="A9:A10"/>
    <mergeCell ref="B9:B10"/>
    <mergeCell ref="C9:C10"/>
    <mergeCell ref="C4:M4"/>
    <mergeCell ref="C5:M5"/>
    <mergeCell ref="A5:B8"/>
    <mergeCell ref="C7:M7"/>
    <mergeCell ref="C6:M6"/>
    <mergeCell ref="M9:M10"/>
    <mergeCell ref="A3:B3"/>
    <mergeCell ref="C3:M3"/>
    <mergeCell ref="A4:B4"/>
    <mergeCell ref="K9:K10"/>
    <mergeCell ref="C8:M8"/>
    <mergeCell ref="L9:L10"/>
    <mergeCell ref="D9:D10"/>
    <mergeCell ref="H9:J9"/>
  </mergeCells>
  <phoneticPr fontId="24" type="noConversion"/>
  <pageMargins left="0.51181102362204722" right="0.51181102362204722" top="0.51181102362204722" bottom="0.39370078740157483" header="0.11811023622047245" footer="0.11811023622047245"/>
  <pageSetup paperSize="9" scale="6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24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24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GP2</dc:creator>
  <cp:lastModifiedBy>Mashkovskiy</cp:lastModifiedBy>
  <cp:lastPrinted>2026-06-23T12:23:25Z</cp:lastPrinted>
  <dcterms:created xsi:type="dcterms:W3CDTF">2021-07-09T06:55:37Z</dcterms:created>
  <dcterms:modified xsi:type="dcterms:W3CDTF">2026-06-23T12:31:15Z</dcterms:modified>
</cp:coreProperties>
</file>