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755"/>
  </bookViews>
  <sheets>
    <sheet name="расчет цены" sheetId="4" r:id="rId1"/>
  </sheets>
  <calcPr calcId="144525" refMode="R1C1"/>
</workbook>
</file>

<file path=xl/calcChain.xml><?xml version="1.0" encoding="utf-8"?>
<calcChain xmlns="http://schemas.openxmlformats.org/spreadsheetml/2006/main">
  <c r="H7" i="4" l="1"/>
  <c r="K7" i="4" l="1"/>
  <c r="L7" i="4" s="1"/>
  <c r="M7" i="4" l="1"/>
  <c r="N7" i="4" s="1"/>
  <c r="N8" i="4" s="1"/>
  <c r="I7" i="4"/>
  <c r="J7" i="4" s="1"/>
</calcChain>
</file>

<file path=xl/sharedStrings.xml><?xml version="1.0" encoding="utf-8"?>
<sst xmlns="http://schemas.openxmlformats.org/spreadsheetml/2006/main" count="27" uniqueCount="27">
  <si>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</si>
  <si>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</si>
  <si>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</si>
  <si>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</si>
  <si>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</si>
  <si>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</si>
  <si>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</si>
  <si>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</si>
  <si>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</si>
  <si>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</si>
  <si>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</si>
  <si>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</si>
  <si>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</si>
  <si>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</si>
  <si>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</si>
  <si>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</si>
  <si>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Расчет  Н(М)ЦК проведен методом сопоставимых рыночных цен (анализа рынка), которая  определяется по формуле, приведенной в столбце 13 таблицы, где:
НМЦКрын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</si>
  <si>
    <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</si>
  <si>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</si>
  <si>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</si>
  <si>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 xml:space="preserve">Совокупность значений, используемых в расчете, при определении Н(М)ЦК  считается неоднородной, если коэффициент вариации цены превышает 33%. Как видно из таблицы совокупность значений, используемых в расчете однородна, что удовлетворяет условиям.  </t>
  </si>
  <si>
    <t>шт</t>
  </si>
  <si>
    <t>Коммерческое предложение №1</t>
  </si>
  <si>
    <t>Коммерческое предложение  №2</t>
  </si>
  <si>
    <t>Коммерческое предложение  №3</t>
  </si>
  <si>
    <t>пп.з. п.5 Поставноления Правительства РФ от 23.12.2024 №1875, заказчик вправе купить товары нероссийского происхождения так как закупается 1  единица,цена контракта не превышает 300тыс. Руб.</t>
  </si>
  <si>
    <t xml:space="preserve">метрологическая аттестация приемника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</si>
</sst>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4" fontId="5" fillId="0" borderId="0" xfId="0" applyNumberFormat="1" applyFont="1"/>
    <xf numFmtId="0" fontId="4" fillId="0" borderId="0" xfId="0" applyFont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5</xdr:row>
      <xdr:rowOff>876300</xdr:rowOff>
    </xdr:from>
    <xdr:to>
      <xdr:col>7</xdr:col>
      <xdr:colOff>1028700</xdr:colOff>
      <xdr:row>5</xdr:row>
      <xdr:rowOff>1228725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18573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4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4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49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"/>
  <sheetViews>
    <sheetView tabSelected="1" workbookViewId="0">
      <selection activeCell="I8" sqref="I8"/>
    </sheetView>
  </sheetViews>
  <sheetFormatPr defaultRowHeight="12.75" x14ac:dyDescent="0.2"/>
  <cols>
    <col min="1" max="1" width="3.140625" style="3" customWidth="1"/>
    <col min="2" max="2" width="53.140625" style="3" customWidth="1"/>
    <col min="3" max="3" width="5.85546875" style="3" customWidth="1"/>
    <col min="4" max="4" width="8.71093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20.140625" style="3" customWidth="1"/>
    <col min="9" max="9" width="17.7109375" style="3" customWidth="1"/>
    <col min="10" max="10" width="19.85546875" style="3" customWidth="1"/>
    <col min="11" max="11" width="28.5703125" style="3" customWidth="1"/>
    <col min="12" max="12" width="13.5703125" style="3" customWidth="1"/>
    <col min="13" max="13" width="11.7109375" style="3" customWidth="1"/>
    <col min="14" max="14" width="17.5703125" style="3" customWidth="1"/>
    <col min="15" max="16384" width="9.140625" style="3"/>
  </cols>
  <sheetData>
    <row r="1" spans="1:27" ht="12.75" customHeight="1" x14ac:dyDescent="0.2">
      <c r="B1" s="7"/>
      <c r="C1" s="7"/>
      <c r="K1" s="6"/>
      <c r="M1" s="32"/>
      <c r="N1" s="32"/>
      <c r="O1" s="9"/>
      <c r="P1" s="9"/>
      <c r="Q1" s="9"/>
      <c r="R1" s="9"/>
      <c r="S1" s="9"/>
      <c r="T1" s="9"/>
      <c r="U1" s="12"/>
      <c r="V1" s="12"/>
      <c r="W1" s="12"/>
      <c r="X1" s="12"/>
      <c r="Y1" s="12"/>
      <c r="Z1" s="12"/>
      <c r="AA1" s="12"/>
    </row>
    <row r="2" spans="1:27" x14ac:dyDescent="0.2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2"/>
      <c r="N2" s="3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23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2"/>
      <c r="N3" s="32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5.7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3"/>
      <c r="N4" s="3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x14ac:dyDescent="0.2">
      <c r="A5" s="28" t="s">
        <v>0</v>
      </c>
      <c r="B5" s="29" t="s">
        <v>2</v>
      </c>
      <c r="C5" s="29" t="s">
        <v>1</v>
      </c>
      <c r="D5" s="29" t="s">
        <v>3</v>
      </c>
      <c r="E5" s="26" t="s">
        <v>14</v>
      </c>
      <c r="F5" s="26"/>
      <c r="G5" s="26"/>
      <c r="H5" s="27" t="s">
        <v>13</v>
      </c>
      <c r="I5" s="27"/>
      <c r="J5" s="27"/>
      <c r="K5" s="34" t="s">
        <v>8</v>
      </c>
      <c r="L5" s="35"/>
      <c r="M5" s="35"/>
      <c r="N5" s="36"/>
    </row>
    <row r="6" spans="1:27" ht="156" customHeight="1" x14ac:dyDescent="0.2">
      <c r="A6" s="28"/>
      <c r="B6" s="29"/>
      <c r="C6" s="29"/>
      <c r="D6" s="29"/>
      <c r="E6" s="19" t="s">
        <v>22</v>
      </c>
      <c r="F6" s="19" t="s">
        <v>23</v>
      </c>
      <c r="G6" s="21" t="s">
        <v>24</v>
      </c>
      <c r="H6" s="4" t="s">
        <v>6</v>
      </c>
      <c r="I6" s="4" t="s">
        <v>4</v>
      </c>
      <c r="J6" s="5" t="s">
        <v>5</v>
      </c>
      <c r="K6" s="1" t="s">
        <v>15</v>
      </c>
      <c r="L6" s="8" t="s">
        <v>10</v>
      </c>
      <c r="M6" s="8" t="s">
        <v>11</v>
      </c>
      <c r="N6" s="8" t="s">
        <v>12</v>
      </c>
    </row>
    <row r="7" spans="1:27" s="2" customFormat="1" ht="41.25" customHeight="1" x14ac:dyDescent="0.25">
      <c r="A7" s="20">
        <v>1</v>
      </c>
      <c r="B7" s="16" t="s">
        <v>26</v>
      </c>
      <c r="C7" s="17" t="s">
        <v>21</v>
      </c>
      <c r="D7" s="18">
        <v>2</v>
      </c>
      <c r="E7" s="15">
        <v>5000</v>
      </c>
      <c r="F7" s="15">
        <v>6500</v>
      </c>
      <c r="G7" s="15">
        <v>7000</v>
      </c>
      <c r="H7" s="15">
        <f>AVERAGE(E7:G7)</f>
        <v>6166.666666666667</v>
      </c>
      <c r="I7" s="15">
        <f t="shared" ref="I7" si="0">SQRT(((SUM((POWER(E7-H7,2)),(POWER(F7-H7,2)),(POWER(G7-H7,2)))/(COLUMNS(E7:G7)-1))))</f>
        <v>1040.8329997330663</v>
      </c>
      <c r="J7" s="15">
        <f>I7/H7*100</f>
        <v>16.878372968644317</v>
      </c>
      <c r="K7" s="15">
        <f>((D7/3)*(SUM(E7:G7)))</f>
        <v>12333.333333333332</v>
      </c>
      <c r="L7" s="15">
        <f t="shared" ref="L7" si="1">K7/D7</f>
        <v>6166.6666666666661</v>
      </c>
      <c r="M7" s="15">
        <f>ROUND(L7,2)</f>
        <v>6166.67</v>
      </c>
      <c r="N7" s="15">
        <f>M7*D7</f>
        <v>12333.34</v>
      </c>
    </row>
    <row r="8" spans="1:27" ht="21.75" customHeight="1" x14ac:dyDescent="0.2">
      <c r="A8" s="25" t="s">
        <v>9</v>
      </c>
      <c r="B8" s="25"/>
      <c r="C8" s="25"/>
      <c r="D8" s="25"/>
      <c r="E8" s="25"/>
      <c r="F8" s="25"/>
      <c r="G8" s="25"/>
      <c r="H8" s="10"/>
      <c r="I8" s="10"/>
      <c r="J8" s="10"/>
      <c r="K8" s="11"/>
      <c r="N8" s="13">
        <f>SUM(N7:N7)</f>
        <v>12333.34</v>
      </c>
    </row>
    <row r="9" spans="1:27" ht="108" customHeight="1" x14ac:dyDescent="0.2">
      <c r="B9" s="22" t="s">
        <v>16</v>
      </c>
      <c r="C9" s="22"/>
      <c r="D9" s="22"/>
      <c r="E9" s="22"/>
      <c r="F9" s="22"/>
      <c r="G9" s="22"/>
      <c r="H9" s="22"/>
      <c r="I9" s="22"/>
      <c r="J9" s="22"/>
      <c r="K9" s="22"/>
    </row>
    <row r="10" spans="1:27" ht="12.75" customHeight="1" x14ac:dyDescent="0.2">
      <c r="B10" s="23" t="s">
        <v>17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27" x14ac:dyDescent="0.2">
      <c r="B11" s="23" t="s">
        <v>18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27" x14ac:dyDescent="0.2">
      <c r="B12" s="23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27" ht="46.5" customHeight="1" x14ac:dyDescent="0.2">
      <c r="B13" s="24" t="s">
        <v>20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27" x14ac:dyDescent="0.2">
      <c r="B14" s="3" t="s">
        <v>25</v>
      </c>
    </row>
  </sheetData>
  <mergeCells count="17">
    <mergeCell ref="A3:L3"/>
    <mergeCell ref="A4:L4"/>
    <mergeCell ref="A2:L2"/>
    <mergeCell ref="M1:N4"/>
    <mergeCell ref="D5:D6"/>
    <mergeCell ref="K5:N5"/>
    <mergeCell ref="A8:G8"/>
    <mergeCell ref="E5:G5"/>
    <mergeCell ref="H5:J5"/>
    <mergeCell ref="A5:A6"/>
    <mergeCell ref="B5:B6"/>
    <mergeCell ref="C5:C6"/>
    <mergeCell ref="B9:K9"/>
    <mergeCell ref="B10:L10"/>
    <mergeCell ref="B11:L11"/>
    <mergeCell ref="B12:L12"/>
    <mergeCell ref="B13:L13"/>
  </mergeCells>
  <pageMargins left="0.11811023622047245" right="0" top="0.74803149606299213" bottom="0.55118110236220474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Zakup</cp:lastModifiedBy>
  <cp:lastPrinted>2025-02-04T02:00:24Z</cp:lastPrinted>
  <dcterms:created xsi:type="dcterms:W3CDTF">2014-01-15T18:15:09Z</dcterms:created>
  <dcterms:modified xsi:type="dcterms:W3CDTF">2026-05-25T03:00:25Z</dcterms:modified>
</cp:coreProperties>
</file>