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99670-APP003\share\4-Отдел обеспечения\Закупки\2026\Покупка Caselook\Размещение\"/>
    </mc:Choice>
  </mc:AlternateContent>
  <bookViews>
    <workbookView xWindow="0" yWindow="60" windowWidth="28800" windowHeight="12375"/>
  </bookViews>
  <sheets>
    <sheet name="НМЦК" sheetId="1" r:id="rId1"/>
  </sheets>
  <definedNames>
    <definedName name="_xlnm._FilterDatabase" localSheetId="0" hidden="1">НМЦК!$A$9:$G$12</definedName>
    <definedName name="_xlnm.Print_Area" localSheetId="0">НМЦК!$A$1:$I$16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I12" i="1" l="1"/>
  <c r="E14" i="1" l="1"/>
  <c r="D14" i="1" l="1"/>
</calcChain>
</file>

<file path=xl/sharedStrings.xml><?xml version="1.0" encoding="utf-8"?>
<sst xmlns="http://schemas.openxmlformats.org/spreadsheetml/2006/main" count="25" uniqueCount="25">
  <si>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</si>
  <si>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</si>
  <si>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</si>
  <si>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</si>
  <si>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</si>
  <si>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</si>
  <si>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</si>
  <si>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шт.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</si>
  <si>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</si>
  <si>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</si>
  <si>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</si>
  <si>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>Метод сопоставимых рыночных цен (анализа рынка).
Для определения начальной (максимальной) цены Контракта методом сопоставимых рыночных цен Заказчиком направлялись запросы потенциальным поставщикам (исполнителям, подрядчикам), обладающим опытом поставок соответствующих товаров, о предоставлении ими ценовой информации о товаре. Полученная информация от потенциальных поставщиков (исполнителей, подрядчиков) приведена ниже в Таблице.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</si>
  <si>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</si>
  <si>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</si>
  <si>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</si>
  <si>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</si>
  <si>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</si>
  <si>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</si>
  <si>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</si>
  <si>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 xml:space="preserve">Начальная (максимальная) цена контракта составляет </t>
  </si>
  <si>
    <t>Оказание услуги по предоставлению права использования программы для ЭВМ Caselook</t>
  </si>
  <si>
    <t>Наименование объекта закупки: оказание услуги по предоставлению права использования программы для ЭВМ Caselook</t>
  </si>
  <si>
    <t>Источник получения информации №2, Ценовое предложение №2 (вх. №033421/В  от 22.04.2026)</t>
  </si>
  <si>
    <t>Источник получения информации №1, Ценовое предложение №1 (вх. №033422/В  от 22.04.2026)</t>
  </si>
  <si>
    <t>Источник получения информации №3, Ценовое предложение №3 (вх. №033420/В  от 22.04.2026)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</si>
</sst>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4" fontId="2" fillId="0" borderId="0" xfId="0" applyNumberFormat="1" applyFont="1" applyFill="1" applyAlignment="1">
      <alignment horizontal="left"/>
    </xf>
    <xf numFmtId="0" fontId="2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/>
    </xf>
    <xf numFmtId="0" fontId="7" fillId="0" borderId="0" xfId="0" applyFont="1" applyFill="1"/>
    <xf numFmtId="49" fontId="2" fillId="2" borderId="0" xfId="0" applyNumberFormat="1" applyFont="1" applyFill="1" applyBorder="1" applyAlignment="1">
      <alignment horizontal="righ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4" borderId="6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"/>
  <sheetViews>
    <sheetView tabSelected="1" zoomScale="85" zoomScaleNormal="85" workbookViewId="0">
      <selection activeCell="A16" sqref="A16"/>
    </sheetView>
  </sheetViews>
  <sheetFormatPr defaultRowHeight="15" x14ac:dyDescent="0.25"/>
  <cols>
    <col min="1" max="1" width="6.28515625" style="5" customWidth="1"/>
    <col min="2" max="2" width="56.7109375" style="2" customWidth="1"/>
    <col min="3" max="3" width="7.5703125" style="8" customWidth="1"/>
    <col min="4" max="4" width="15.5703125" style="2" customWidth="1"/>
    <col min="5" max="5" width="21.28515625" style="2" customWidth="1"/>
    <col min="6" max="6" width="21.140625" style="2" customWidth="1"/>
    <col min="7" max="7" width="22.7109375" style="2" customWidth="1"/>
    <col min="8" max="8" width="21.42578125" style="2" customWidth="1"/>
    <col min="9" max="9" width="27.85546875" style="2" customWidth="1"/>
    <col min="10" max="16384" width="9.140625" style="2"/>
  </cols>
  <sheetData>
    <row r="2" spans="1:9" s="6" customFormat="1" ht="23.25" customHeight="1" x14ac:dyDescent="0.25">
      <c r="A2" s="37" t="s">
        <v>5</v>
      </c>
      <c r="B2" s="38"/>
      <c r="C2" s="38"/>
      <c r="D2" s="38"/>
      <c r="E2" s="38"/>
      <c r="F2" s="38"/>
      <c r="G2" s="38"/>
      <c r="H2" s="38"/>
      <c r="I2" s="38"/>
    </row>
    <row r="3" spans="1:9" s="6" customFormat="1" ht="23.25" customHeight="1" x14ac:dyDescent="0.25">
      <c r="A3" s="39" t="s">
        <v>21</v>
      </c>
      <c r="B3" s="40"/>
      <c r="C3" s="40"/>
      <c r="D3" s="40"/>
      <c r="E3" s="40"/>
      <c r="F3" s="40"/>
      <c r="G3" s="40"/>
      <c r="H3" s="40"/>
      <c r="I3" s="40"/>
    </row>
    <row r="4" spans="1:9" s="6" customFormat="1" ht="15" customHeight="1" thickBot="1" x14ac:dyDescent="0.3">
      <c r="A4" s="41" t="s">
        <v>4</v>
      </c>
      <c r="B4" s="42"/>
      <c r="C4" s="42"/>
      <c r="D4" s="42"/>
      <c r="E4" s="42"/>
      <c r="F4" s="42"/>
      <c r="G4" s="42"/>
      <c r="H4" s="42"/>
      <c r="I4" s="42"/>
    </row>
    <row r="5" spans="1:9" ht="57.75" customHeight="1" thickBot="1" x14ac:dyDescent="0.3">
      <c r="A5" s="35" t="s">
        <v>17</v>
      </c>
      <c r="B5" s="36"/>
      <c r="C5" s="50" t="s">
        <v>18</v>
      </c>
      <c r="D5" s="51"/>
      <c r="E5" s="51"/>
      <c r="F5" s="51"/>
      <c r="G5" s="51"/>
      <c r="H5" s="51"/>
      <c r="I5" s="52"/>
    </row>
    <row r="6" spans="1:9" ht="65.099999999999994" customHeight="1" thickBot="1" x14ac:dyDescent="0.3">
      <c r="A6" s="35" t="s">
        <v>16</v>
      </c>
      <c r="B6" s="46"/>
      <c r="C6" s="47" t="s">
        <v>9</v>
      </c>
      <c r="D6" s="48"/>
      <c r="E6" s="48"/>
      <c r="F6" s="48"/>
      <c r="G6" s="48"/>
      <c r="H6" s="48"/>
      <c r="I6" s="49"/>
    </row>
    <row r="7" spans="1:9" ht="139.5" customHeight="1" thickBot="1" x14ac:dyDescent="0.3">
      <c r="A7" s="35" t="s">
        <v>6</v>
      </c>
      <c r="B7" s="36"/>
      <c r="C7" s="47" t="s">
        <v>11</v>
      </c>
      <c r="D7" s="48"/>
      <c r="E7" s="48"/>
      <c r="F7" s="48"/>
      <c r="G7" s="48"/>
      <c r="H7" s="48"/>
      <c r="I7" s="49"/>
    </row>
    <row r="8" spans="1:9" ht="39" customHeight="1" thickBot="1" x14ac:dyDescent="0.3">
      <c r="A8" s="14"/>
      <c r="B8" s="15"/>
      <c r="C8" s="15"/>
      <c r="D8" s="15"/>
      <c r="E8" s="43" t="s">
        <v>3</v>
      </c>
      <c r="F8" s="44"/>
      <c r="G8" s="45"/>
      <c r="H8" s="17" t="s">
        <v>14</v>
      </c>
      <c r="I8" s="23" t="s">
        <v>15</v>
      </c>
    </row>
    <row r="9" spans="1:9" ht="111" thickBot="1" x14ac:dyDescent="0.3">
      <c r="A9" s="16" t="s">
        <v>1</v>
      </c>
      <c r="B9" s="15" t="s">
        <v>2</v>
      </c>
      <c r="C9" s="15" t="s">
        <v>10</v>
      </c>
      <c r="D9" s="15" t="s">
        <v>8</v>
      </c>
      <c r="E9" s="28" t="s">
        <v>23</v>
      </c>
      <c r="F9" s="28" t="s">
        <v>22</v>
      </c>
      <c r="G9" s="28" t="s">
        <v>24</v>
      </c>
      <c r="H9" s="23" t="s">
        <v>13</v>
      </c>
      <c r="I9" s="24" t="s">
        <v>12</v>
      </c>
    </row>
    <row r="10" spans="1:9" s="27" customFormat="1" ht="21.75" customHeight="1" x14ac:dyDescent="0.25">
      <c r="A10" s="12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10</v>
      </c>
    </row>
    <row r="11" spans="1:9" ht="31.5" x14ac:dyDescent="0.25">
      <c r="A11" s="10">
        <v>1</v>
      </c>
      <c r="B11" s="29" t="s">
        <v>20</v>
      </c>
      <c r="C11" s="11" t="s">
        <v>7</v>
      </c>
      <c r="D11" s="25">
        <v>1</v>
      </c>
      <c r="E11" s="9">
        <v>72000</v>
      </c>
      <c r="F11" s="9">
        <v>74000</v>
      </c>
      <c r="G11" s="26">
        <v>76000</v>
      </c>
      <c r="H11" s="30">
        <f>ROUND((AVERAGE(E11:G11)),2)</f>
        <v>74000</v>
      </c>
      <c r="I11" s="31">
        <f>D11*H11</f>
        <v>74000</v>
      </c>
    </row>
    <row r="12" spans="1:9" ht="17.25" customHeight="1" x14ac:dyDescent="0.25">
      <c r="A12" s="34" t="s">
        <v>0</v>
      </c>
      <c r="B12" s="34"/>
      <c r="C12" s="34"/>
      <c r="D12" s="34"/>
      <c r="E12" s="34"/>
      <c r="F12" s="34"/>
      <c r="G12" s="34"/>
      <c r="H12" s="34"/>
      <c r="I12" s="32">
        <f>SUM(I11:I11)</f>
        <v>74000</v>
      </c>
    </row>
    <row r="13" spans="1:9" ht="16.5" customHeight="1" x14ac:dyDescent="0.25">
      <c r="A13" s="3"/>
      <c r="B13" s="3"/>
      <c r="C13" s="7"/>
      <c r="D13" s="3"/>
      <c r="E13" s="3"/>
      <c r="F13" s="3"/>
      <c r="G13" s="3"/>
    </row>
    <row r="14" spans="1:9" ht="15.75" x14ac:dyDescent="0.25">
      <c r="A14" s="18" t="s">
        <v>19</v>
      </c>
      <c r="B14" s="18"/>
      <c r="C14" s="19"/>
      <c r="D14" s="21">
        <f>I12</f>
        <v>74000</v>
      </c>
      <c r="E14" s="22" t="str">
        <f>INDEX({"","сто ","двести ","триста ","четыреста ","пятьсот ","шестьсот ","семьсот ","восемьсот ","девятьсот "},MOD(TRUNC(I12/10^8),10)+1)&amp;CHOOSE(MOD(TRUNC(I12/10^7),10)+1,"",INDEX({"десять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"},MOD(TRUNC(I12/10^6),10)+1),"двадцать ","тридцать ","сорок ","пятьдесят ","шестьдесят ","семьдесят ","восемьдесят ","девяносто ")&amp;IF(MOD(TRUNC(I12/10^7),10)&lt;&gt;1,INDEX({"","один ","два ","три ","четыре ","пять ","шесть ","семь ","восемь ","девять "},MOD(TRUNC(I12/10^6),10)+1),"")&amp;IF(MOD(TRUNC(I12/10^6),1000),"миллион"&amp;IF(MOD(TRUNC(I12/10^7),10)=1,"ов ",VLOOKUP(MOD(TRUNC(I12/10^6),10),{0,"ов ";1," ";2,"а ";5,"ов "},2)),"")&amp;INDEX({"","сто ","двести ","триста ","четыреста ","пятьсот ","шестьсот ","семьсот ","восемьсот ","девятьсот "},MOD(TRUNC(I12/10^5),10)+1)&amp;CHOOSE(MOD(TRUNC(I12/10^4),10)+1,"",INDEX({"десять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"},MOD(TRUNC(I12/1000),10)+1),"двадцать ","тридцать ","сорок ","пятьдесят ","шестьдесят ","семьдесят ","восемьдесят ","девяносто ")&amp;IF(MOD(TRUNC(I12/10^4),10)&lt;&gt;1,INDEX({"","одна ","две ","три ","четыре ","пять ","шесть ","семь ","восемь ","девять "},MOD(TRUNC(I12/1000),10)+1),"")&amp;IF(MOD(TRUNC(I12/1000),1000),"тысяч"&amp;IF(MOD(TRUNC(I12/10^4),10)=1," ",VLOOKUP(MOD(TRUNC(I12/1000),10),{0," ";1,"а ";2,"и ";5," "},2)),"")&amp;INDEX({"","сто ","двести ","триста ","четыреста ","пятьсот ","шестьсот ","семьсот ","восемьсот ","девятьсот "},MOD(TRUNC(I12/100),10)+1)&amp;CHOOSE(MOD(TRUNC(I12/10),10)+1,"",INDEX({"десять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"},MOD(TRUNC(I12),10)+1),"двадцать ","тридцать ","сорок ","пятьдесят ","шестьдесят ","семьдесят ","восемьдесят ","девяносто ")&amp;IF(TRUNC(I12)=0,"ноль ",IF(MOD(TRUNC(I12/10),10)&lt;&gt;1,INDEX({"","один ","два ","три ","четыре ","пять ","шесть ","семь ","восемь ","девять "},MOD(TRUNC(I12),10)+1),""))&amp;"рубл"&amp;IF(MOD(TRUNC(I12/10),10)=1,"ей",VLOOKUP(MOD(TRUNC(I12),10),{0,"ей";1,"ь";2,"я";5,"ей"},2))&amp;TEXT(TRUNC((I12-TRUNC(I12)+0.00001)*100)," 00\ коп.;;")</f>
        <v>семьдесят четыре тысячи рублей</v>
      </c>
      <c r="F14" s="18"/>
      <c r="G14" s="20"/>
      <c r="H14" s="20"/>
      <c r="I14" s="20"/>
    </row>
    <row r="15" spans="1:9" s="20" customFormat="1" ht="15.75" x14ac:dyDescent="0.25">
      <c r="A15" s="3"/>
      <c r="B15" s="3"/>
      <c r="C15" s="7"/>
      <c r="D15" s="3"/>
      <c r="E15" s="3"/>
      <c r="F15" s="3"/>
      <c r="G15" s="3"/>
      <c r="H15" s="2"/>
      <c r="I15" s="2"/>
    </row>
    <row r="16" spans="1:9" ht="15.75" x14ac:dyDescent="0.25">
      <c r="A16" s="33"/>
      <c r="B16" s="3"/>
      <c r="C16" s="7"/>
      <c r="D16" s="3"/>
      <c r="E16" s="3"/>
      <c r="F16" s="1"/>
      <c r="G16" s="1"/>
      <c r="H16" s="1"/>
      <c r="I16" s="4"/>
    </row>
  </sheetData>
  <mergeCells count="11">
    <mergeCell ref="A12:H12"/>
    <mergeCell ref="A7:B7"/>
    <mergeCell ref="A2:I2"/>
    <mergeCell ref="A3:I3"/>
    <mergeCell ref="A4:I4"/>
    <mergeCell ref="E8:G8"/>
    <mergeCell ref="A6:B6"/>
    <mergeCell ref="C6:I6"/>
    <mergeCell ref="C5:I5"/>
    <mergeCell ref="A5:B5"/>
    <mergeCell ref="C7:I7"/>
  </mergeCells>
  <pageMargins left="0.31496062992125984" right="0.31496062992125984" top="0.74803149606299213" bottom="0.35433070866141736" header="0.31496062992125984" footer="0.31496062992125984"/>
  <pageSetup paperSize="9" scale="63" fitToHeight="0" orientation="landscape" r:id="rId1"/>
  <ignoredErrors>
    <ignoredError sqref="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Собянина Евгения Николаевна</cp:lastModifiedBy>
  <cp:lastPrinted>2023-05-11T07:23:22Z</cp:lastPrinted>
  <dcterms:created xsi:type="dcterms:W3CDTF">2020-10-22T09:54:47Z</dcterms:created>
  <dcterms:modified xsi:type="dcterms:W3CDTF">2026-05-20T09:05:15Z</dcterms:modified>
</cp:coreProperties>
</file>