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УСЛУГИ\КОНТРАКТЫ\321-26-Тревожная кнопка ТСО и группа задержания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цены'!$A$5:$O$10</definedName>
  </definedNames>
  <calcPr calcId="152511"/>
</workbook>
</file>

<file path=xl/calcChain.xml><?xml version="1.0" encoding="utf-8"?>
<calcChain xmlns="http://schemas.openxmlformats.org/spreadsheetml/2006/main">
  <c r="O7" i="2" l="1"/>
  <c r="O10" i="2" s="1"/>
  <c r="N7" i="2"/>
  <c r="M7" i="2"/>
  <c r="L7" i="2"/>
  <c r="J7" i="2"/>
  <c r="K7" i="2" s="1"/>
  <c r="I7" i="2"/>
  <c r="O8" i="2"/>
  <c r="M8" i="2"/>
  <c r="N8" i="2" s="1"/>
  <c r="L8" i="2"/>
  <c r="I8" i="2"/>
  <c r="J8" i="2" s="1"/>
  <c r="K8" i="2" s="1"/>
  <c r="M9" i="2" l="1"/>
  <c r="O9" i="2" s="1"/>
  <c r="I9" i="2" l="1"/>
  <c r="J9" i="2" s="1"/>
  <c r="K9" i="2" s="1"/>
  <c r="L9" i="2"/>
  <c r="N9" i="2"/>
  <c r="K12" i="2" l="1"/>
</calcChain>
</file>

<file path=xl/sharedStrings.xml><?xml version="1.0" encoding="utf-8"?>
<sst xmlns="http://schemas.openxmlformats.org/spreadsheetml/2006/main" count="32" uniqueCount="28">
  <si>
    <t>№</t>
  </si>
  <si>
    <t>Ед. изм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</si>
  <si>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</si>
  <si>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</si>
  <si>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</si>
  <si>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</si>
  <si>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</si>
  <si>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</si>
  <si>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</si>
  <si>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</si>
  <si>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</si>
  <si>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</si>
  <si>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</si>
  <si>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Наименование работы</t>
  </si>
  <si>
    <t>80.20.10.000</t>
  </si>
  <si>
    <t>Минимальная цена за единицу изм. (руб.)</t>
  </si>
  <si>
    <t xml:space="preserve">Начальная (максимальная) цена контракта исходя из минимальной цены за единицу услуги, с учетом округления,  составляет составляет: 
              </t>
  </si>
  <si>
    <t>час</t>
  </si>
  <si>
    <t>КП №7035/36 от 30.06.2026 тариф за час</t>
  </si>
  <si>
    <t>КП №7029/257 от 29.06.2026 тариф за час</t>
  </si>
  <si>
    <t>Оказание услуг по централизованному наблюдению за техническими средствами охраны, установленными на объектах ИНХ СО РАН с момента заключения контракта по 31.12.2026 вахта главного корпусапроспект Академика Лаврентьева, 3, Новосибирск</t>
  </si>
  <si>
    <t>Оказание услуг по централизованному наблюдению за техническими средствами охраны, установленными на объектах ИНХ СО РАН с момента заключения контракта по 31.12.2026 проходная 2А и 2Б проспект Академика Лаврентьева, 3, Новосибирск</t>
  </si>
  <si>
    <t>Оказание услуг по централизованному наблюдению за техническими средствами охраны, установленными на объектах ИНХ СО РАН с момента заключения контракта по 31.12.2026 вахта Будкера, 1, Новосибирск</t>
  </si>
  <si>
    <t>Кол-во часов общее за 6 мес</t>
  </si>
  <si>
    <t xml:space="preserve">Н(М)ЦК с учетом минимальной цены за единицу товара (руб.) </t>
  </si>
  <si>
    <t>КП №7030/577 от 26.06.2026 тариф за час</t>
  </si>
  <si>
    <r>
      <t xml:space="preserve">коэффициент вариации цен V (%)
</t>
    </r>
    <r>
      <rPr>
        <i/>
        <sz val="14"/>
        <rFont val="Times New Roman"/>
        <family val="1"/>
        <charset val="204"/>
      </rPr>
      <t>(не должен превышать 33%)</t>
    </r>
  </si>
  <si>
    <r>
      <rPr>
        <b/>
        <sz val="14"/>
        <rFont val="Times New Roman"/>
        <family val="1"/>
        <charset val="204"/>
      </rPr>
      <t>Расчет Н(М)ЦК по формуле</t>
    </r>
    <r>
      <rPr>
        <sz val="14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</si>
</sst>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6" fillId="0" borderId="0" xfId="0" applyFont="1" applyAlignment="1">
      <alignment vertical="top"/>
    </xf>
    <xf numFmtId="164" fontId="36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5" fillId="0" borderId="0" xfId="0" applyNumberFormat="1" applyFont="1" applyAlignment="1">
      <alignment vertical="top"/>
    </xf>
    <xf numFmtId="0" fontId="37" fillId="0" borderId="0" xfId="0" applyFont="1" applyAlignment="1">
      <alignment vertical="top"/>
    </xf>
    <xf numFmtId="49" fontId="34" fillId="0" borderId="0" xfId="0" applyNumberFormat="1" applyFont="1" applyAlignment="1">
      <alignment horizontal="left" vertical="top"/>
    </xf>
    <xf numFmtId="0" fontId="34" fillId="0" borderId="0" xfId="0" applyFont="1"/>
    <xf numFmtId="0" fontId="8" fillId="0" borderId="0" xfId="0" applyFont="1" applyAlignment="1">
      <alignment vertical="top"/>
    </xf>
    <xf numFmtId="0" fontId="38" fillId="0" borderId="0" xfId="0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right" vertical="top" wrapText="1"/>
    </xf>
    <xf numFmtId="2" fontId="39" fillId="0" borderId="10" xfId="0" applyNumberFormat="1" applyFont="1" applyBorder="1" applyAlignment="1">
      <alignment horizontal="right" vertical="center" wrapText="1"/>
    </xf>
    <xf numFmtId="2" fontId="5" fillId="0" borderId="10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32" fillId="24" borderId="13" xfId="0" applyFont="1" applyFill="1" applyBorder="1" applyAlignment="1">
      <alignment vertical="top" wrapText="1"/>
    </xf>
    <xf numFmtId="4" fontId="33" fillId="0" borderId="13" xfId="0" applyNumberFormat="1" applyFont="1" applyFill="1" applyBorder="1" applyAlignment="1">
      <alignment vertical="top" wrapText="1"/>
    </xf>
    <xf numFmtId="49" fontId="34" fillId="0" borderId="0" xfId="0" applyNumberFormat="1" applyFont="1" applyFill="1" applyAlignment="1">
      <alignment horizontal="left" vertical="top"/>
    </xf>
    <xf numFmtId="0" fontId="34" fillId="0" borderId="0" xfId="0" applyFont="1" applyFill="1"/>
    <xf numFmtId="4" fontId="6" fillId="0" borderId="17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39" fillId="0" borderId="10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9" fillId="0" borderId="10" xfId="0" applyNumberFormat="1" applyFont="1" applyFill="1" applyBorder="1" applyAlignment="1">
      <alignment horizontal="center" vertical="center"/>
    </xf>
    <xf numFmtId="0" fontId="39" fillId="0" borderId="16" xfId="0" applyFont="1" applyBorder="1" applyAlignment="1">
      <alignment vertical="center" wrapText="1"/>
    </xf>
    <xf numFmtId="0" fontId="40" fillId="0" borderId="10" xfId="0" applyFont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vertical="center" wrapText="1"/>
    </xf>
    <xf numFmtId="2" fontId="39" fillId="24" borderId="10" xfId="0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3" fillId="0" borderId="0" xfId="0" applyFont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32" fillId="24" borderId="13" xfId="0" applyFont="1" applyFill="1" applyBorder="1" applyAlignment="1">
      <alignment horizontal="center" vertical="top" wrapText="1"/>
    </xf>
    <xf numFmtId="0" fontId="33" fillId="24" borderId="11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0" fontId="33" fillId="24" borderId="11" xfId="0" applyFont="1" applyFill="1" applyBorder="1" applyAlignment="1">
      <alignment horizontal="center" vertical="top" wrapText="1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top" wrapText="1"/>
    </xf>
    <xf numFmtId="2" fontId="33" fillId="24" borderId="10" xfId="0" applyNumberFormat="1" applyFont="1" applyFill="1" applyBorder="1" applyAlignment="1">
      <alignment horizontal="center" vertical="top" wrapText="1"/>
    </xf>
    <xf numFmtId="0" fontId="33" fillId="24" borderId="14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top" wrapText="1"/>
    </xf>
  </cellXfs>
  <cellStyles count="60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topLeftCell="A7" zoomScale="66" zoomScaleNormal="66" workbookViewId="0">
      <selection activeCell="E7" sqref="E7"/>
    </sheetView>
  </sheetViews>
  <sheetFormatPr defaultRowHeight="18.75"/>
  <cols>
    <col min="1" max="1" width="7.42578125" style="12" customWidth="1"/>
    <col min="2" max="2" width="22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5.140625" style="17" customWidth="1"/>
    <col min="7" max="7" width="15.85546875" style="17" customWidth="1"/>
    <col min="8" max="8" width="15.28515625" style="17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7" s="3" customFormat="1" ht="24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3" customFormat="1" ht="36.75" customHeight="1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ht="104.25" customHeight="1">
      <c r="A3" s="44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17" ht="39" customHeight="1">
      <c r="A4" s="33"/>
      <c r="B4" s="34"/>
      <c r="C4" s="52" t="s">
        <v>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7" ht="39" customHeight="1">
      <c r="A5" s="49" t="s">
        <v>0</v>
      </c>
      <c r="B5" s="62"/>
      <c r="C5" s="60" t="s">
        <v>13</v>
      </c>
      <c r="D5" s="63" t="s">
        <v>1</v>
      </c>
      <c r="E5" s="63" t="s">
        <v>23</v>
      </c>
      <c r="F5" s="64" t="s">
        <v>2</v>
      </c>
      <c r="G5" s="64"/>
      <c r="H5" s="64"/>
      <c r="I5" s="65" t="s">
        <v>5</v>
      </c>
      <c r="J5" s="65"/>
      <c r="K5" s="65"/>
      <c r="L5" s="64" t="s">
        <v>6</v>
      </c>
      <c r="M5" s="64"/>
      <c r="N5" s="64"/>
      <c r="O5" s="64"/>
    </row>
    <row r="6" spans="1:17" ht="251.25" customHeight="1">
      <c r="A6" s="50"/>
      <c r="B6" s="66" t="s">
        <v>11</v>
      </c>
      <c r="C6" s="61"/>
      <c r="D6" s="60"/>
      <c r="E6" s="60"/>
      <c r="F6" s="62" t="s">
        <v>25</v>
      </c>
      <c r="G6" s="62" t="s">
        <v>18</v>
      </c>
      <c r="H6" s="62" t="s">
        <v>19</v>
      </c>
      <c r="I6" s="62" t="s">
        <v>4</v>
      </c>
      <c r="J6" s="62" t="s">
        <v>3</v>
      </c>
      <c r="K6" s="62" t="s">
        <v>26</v>
      </c>
      <c r="L6" s="67" t="s">
        <v>27</v>
      </c>
      <c r="M6" s="62" t="s">
        <v>15</v>
      </c>
      <c r="N6" s="62" t="s">
        <v>9</v>
      </c>
      <c r="O6" s="62" t="s">
        <v>24</v>
      </c>
    </row>
    <row r="7" spans="1:17" ht="251.25" customHeight="1">
      <c r="A7" s="37">
        <v>1</v>
      </c>
      <c r="B7" s="38" t="s">
        <v>14</v>
      </c>
      <c r="C7" s="39" t="s">
        <v>20</v>
      </c>
      <c r="D7" s="36" t="s">
        <v>17</v>
      </c>
      <c r="E7" s="40">
        <v>4383</v>
      </c>
      <c r="F7" s="25">
        <v>8.32</v>
      </c>
      <c r="G7" s="25">
        <v>10</v>
      </c>
      <c r="H7" s="43">
        <v>11</v>
      </c>
      <c r="I7" s="26">
        <f t="shared" ref="I7" si="0">AVERAGE(F7:H7)</f>
        <v>9.7733333333333334</v>
      </c>
      <c r="J7" s="26">
        <f t="shared" ref="J7" si="1">SQRT(((SUM((POWER(H7-I7,2)),(POWER(G7-I7,2)),(POWER(F7-I7,2)),)/(COLUMNS(F7:H7)-1))))</f>
        <v>1.3543017881304495</v>
      </c>
      <c r="K7" s="26">
        <f t="shared" ref="K7" si="2">J7/I7*100</f>
        <v>13.857112429711286</v>
      </c>
      <c r="L7" s="27">
        <f t="shared" ref="L7" si="3">((E7/3)*(SUM(F7:H7)))</f>
        <v>42836.52</v>
      </c>
      <c r="M7" s="41">
        <f>MIN(F7:H7)</f>
        <v>8.32</v>
      </c>
      <c r="N7" s="42">
        <f t="shared" ref="N7" si="4">FLOOR(M7,0.01)</f>
        <v>8.32</v>
      </c>
      <c r="O7" s="42">
        <f>E7*M7</f>
        <v>36466.559999999998</v>
      </c>
    </row>
    <row r="8" spans="1:17" ht="251.25" customHeight="1">
      <c r="A8" s="37">
        <v>1</v>
      </c>
      <c r="B8" s="38" t="s">
        <v>14</v>
      </c>
      <c r="C8" s="39" t="s">
        <v>21</v>
      </c>
      <c r="D8" s="36" t="s">
        <v>17</v>
      </c>
      <c r="E8" s="40">
        <v>4383</v>
      </c>
      <c r="F8" s="25">
        <v>8.32</v>
      </c>
      <c r="G8" s="25">
        <v>10</v>
      </c>
      <c r="H8" s="43">
        <v>11</v>
      </c>
      <c r="I8" s="26">
        <f t="shared" ref="I8" si="5">AVERAGE(F8:H8)</f>
        <v>9.7733333333333334</v>
      </c>
      <c r="J8" s="26">
        <f t="shared" ref="J8" si="6">SQRT(((SUM((POWER(H8-I8,2)),(POWER(G8-I8,2)),(POWER(F8-I8,2)),)/(COLUMNS(F8:H8)-1))))</f>
        <v>1.3543017881304495</v>
      </c>
      <c r="K8" s="26">
        <f t="shared" ref="K8" si="7">J8/I8*100</f>
        <v>13.857112429711286</v>
      </c>
      <c r="L8" s="27">
        <f t="shared" ref="L8" si="8">((E8/3)*(SUM(F8:H8)))</f>
        <v>42836.52</v>
      </c>
      <c r="M8" s="41">
        <f>MIN(F8:H8)</f>
        <v>8.32</v>
      </c>
      <c r="N8" s="42">
        <f t="shared" ref="N8" si="9">FLOOR(M8,0.01)</f>
        <v>8.32</v>
      </c>
      <c r="O8" s="42">
        <f>E8*M8</f>
        <v>36466.559999999998</v>
      </c>
    </row>
    <row r="9" spans="1:17" s="3" customFormat="1" ht="138" customHeight="1">
      <c r="A9" s="37">
        <v>1</v>
      </c>
      <c r="B9" s="38" t="s">
        <v>14</v>
      </c>
      <c r="C9" s="39" t="s">
        <v>22</v>
      </c>
      <c r="D9" s="36" t="s">
        <v>17</v>
      </c>
      <c r="E9" s="40">
        <v>4383</v>
      </c>
      <c r="F9" s="25">
        <v>8.32</v>
      </c>
      <c r="G9" s="25">
        <v>10</v>
      </c>
      <c r="H9" s="43">
        <v>11</v>
      </c>
      <c r="I9" s="26">
        <f t="shared" ref="I9" si="10">AVERAGE(F9:H9)</f>
        <v>9.7733333333333334</v>
      </c>
      <c r="J9" s="26">
        <f t="shared" ref="J9" si="11">SQRT(((SUM((POWER(H9-I9,2)),(POWER(G9-I9,2)),(POWER(F9-I9,2)),)/(COLUMNS(F9:H9)-1))))</f>
        <v>1.3543017881304495</v>
      </c>
      <c r="K9" s="26">
        <f t="shared" ref="K9" si="12">J9/I9*100</f>
        <v>13.857112429711286</v>
      </c>
      <c r="L9" s="27">
        <f t="shared" ref="L9" si="13">((E9/3)*(SUM(F9:H9)))</f>
        <v>42836.52</v>
      </c>
      <c r="M9" s="41">
        <f>MIN(F9:H9)</f>
        <v>8.32</v>
      </c>
      <c r="N9" s="42">
        <f t="shared" ref="N9" si="14">FLOOR(M9,0.01)</f>
        <v>8.32</v>
      </c>
      <c r="O9" s="42">
        <f>E9*M9</f>
        <v>36466.559999999998</v>
      </c>
    </row>
    <row r="10" spans="1:17" s="3" customFormat="1" ht="24.75" customHeight="1">
      <c r="A10" s="55" t="s">
        <v>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32">
        <f>SUM(O7:O9)</f>
        <v>109399.67999999999</v>
      </c>
      <c r="Q10" s="35"/>
    </row>
    <row r="11" spans="1:17" s="3" customFormat="1" ht="24.75" customHeight="1">
      <c r="A11" s="22"/>
      <c r="B11" s="22"/>
      <c r="C11" s="23"/>
      <c r="D11" s="23"/>
      <c r="E11" s="23"/>
      <c r="F11" s="23"/>
      <c r="G11" s="23"/>
      <c r="H11" s="23"/>
      <c r="I11" s="23"/>
      <c r="J11" s="23"/>
      <c r="K11" s="24"/>
      <c r="L11" s="23"/>
      <c r="M11" s="23"/>
      <c r="N11" s="23"/>
      <c r="O11" s="24"/>
    </row>
    <row r="12" spans="1:17" s="3" customFormat="1" ht="62.25" customHeight="1">
      <c r="A12" s="4"/>
      <c r="B12" s="4"/>
      <c r="C12" s="59" t="s">
        <v>16</v>
      </c>
      <c r="D12" s="59"/>
      <c r="E12" s="59"/>
      <c r="F12" s="59"/>
      <c r="G12" s="59"/>
      <c r="H12" s="59"/>
      <c r="I12" s="59"/>
      <c r="J12" s="59"/>
      <c r="K12" s="29">
        <f>O10</f>
        <v>109399.67999999999</v>
      </c>
      <c r="L12" s="28"/>
      <c r="M12" s="28"/>
      <c r="N12" s="28"/>
      <c r="O12" s="28"/>
    </row>
    <row r="13" spans="1:17" s="3" customFormat="1">
      <c r="A13" s="4"/>
      <c r="B13" s="4"/>
      <c r="C13" s="18"/>
      <c r="D13" s="18"/>
      <c r="E13" s="18"/>
      <c r="F13" s="18"/>
      <c r="G13" s="18"/>
      <c r="H13" s="18"/>
      <c r="I13" s="18"/>
      <c r="J13" s="18"/>
      <c r="K13" s="30"/>
      <c r="L13" s="18"/>
      <c r="M13" s="18"/>
      <c r="N13" s="18"/>
      <c r="O13" s="18"/>
    </row>
    <row r="14" spans="1:17" s="3" customFormat="1">
      <c r="A14" s="4"/>
      <c r="B14" s="20"/>
      <c r="C14" s="19"/>
      <c r="D14" s="19"/>
      <c r="E14" s="19"/>
      <c r="F14" s="19"/>
      <c r="G14" s="19"/>
      <c r="H14" s="19"/>
      <c r="I14" s="19"/>
      <c r="J14" s="19"/>
      <c r="K14" s="31"/>
      <c r="L14" s="19"/>
      <c r="M14" s="19"/>
      <c r="N14" s="19"/>
      <c r="O14" s="19"/>
    </row>
    <row r="15" spans="1:17" s="3" customFormat="1" ht="16.5" customHeight="1">
      <c r="A15" s="6"/>
      <c r="B15" s="58"/>
      <c r="C15" s="5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7" s="3" customFormat="1" ht="15.75">
      <c r="A16" s="6"/>
      <c r="B16" s="6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s="3" customFormat="1" ht="15.75">
      <c r="A17" s="6"/>
      <c r="B17" s="6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s="3" customFormat="1">
      <c r="A18" s="6"/>
      <c r="B18" s="6"/>
      <c r="C18" s="5"/>
      <c r="D18" s="7"/>
      <c r="E18" s="7"/>
      <c r="F18" s="10"/>
      <c r="G18" s="11"/>
      <c r="H18" s="8"/>
      <c r="I18" s="6"/>
      <c r="J18" s="6"/>
      <c r="K18" s="9"/>
      <c r="L18" s="6"/>
      <c r="M18" s="6"/>
      <c r="N18" s="9"/>
      <c r="O18" s="6"/>
    </row>
    <row r="19" spans="1:15" s="3" customFormat="1">
      <c r="A19" s="6"/>
      <c r="B19" s="6"/>
      <c r="C19" s="5"/>
      <c r="D19" s="7"/>
      <c r="E19" s="7"/>
      <c r="F19" s="10"/>
      <c r="G19" s="11"/>
      <c r="H19" s="8"/>
      <c r="I19" s="6"/>
      <c r="J19" s="6"/>
      <c r="K19" s="9"/>
      <c r="L19" s="6"/>
      <c r="M19" s="6"/>
      <c r="N19" s="9"/>
      <c r="O19" s="6"/>
    </row>
    <row r="20" spans="1:15" s="3" customFormat="1">
      <c r="A20" s="6"/>
      <c r="B20" s="6"/>
      <c r="C20" s="5"/>
      <c r="D20" s="7"/>
      <c r="E20" s="7"/>
      <c r="F20" s="10"/>
      <c r="G20" s="11"/>
      <c r="H20" s="8"/>
      <c r="I20" s="6"/>
      <c r="J20" s="6"/>
      <c r="K20" s="9"/>
      <c r="L20" s="6"/>
      <c r="M20" s="6"/>
      <c r="N20" s="9"/>
      <c r="O20" s="6"/>
    </row>
    <row r="21" spans="1:15" s="3" customFormat="1">
      <c r="A21" s="6"/>
      <c r="B21" s="6"/>
      <c r="C21" s="5"/>
      <c r="D21" s="7"/>
      <c r="E21" s="7"/>
      <c r="F21" s="10"/>
      <c r="G21" s="11"/>
      <c r="H21" s="8"/>
      <c r="I21" s="6"/>
      <c r="J21" s="6"/>
      <c r="K21" s="9"/>
      <c r="L21" s="6"/>
      <c r="M21" s="6"/>
      <c r="N21" s="9"/>
      <c r="O21" s="6"/>
    </row>
    <row r="22" spans="1:15" s="3" customFormat="1">
      <c r="A22" s="6"/>
      <c r="B22" s="6"/>
      <c r="C22" s="5"/>
      <c r="D22" s="7"/>
      <c r="E22" s="7"/>
      <c r="F22" s="10"/>
      <c r="G22" s="11"/>
      <c r="H22" s="8"/>
      <c r="I22" s="6"/>
      <c r="J22" s="6"/>
      <c r="K22" s="9"/>
      <c r="L22" s="6"/>
      <c r="M22" s="6"/>
      <c r="N22" s="9"/>
      <c r="O22" s="6"/>
    </row>
    <row r="23" spans="1:15" s="3" customFormat="1">
      <c r="A23" s="6"/>
      <c r="B23" s="6"/>
      <c r="C23" s="5"/>
      <c r="D23" s="7"/>
      <c r="E23" s="7"/>
      <c r="F23" s="10"/>
      <c r="G23" s="11"/>
      <c r="H23" s="8"/>
      <c r="I23" s="6"/>
      <c r="J23" s="6"/>
      <c r="K23" s="9"/>
      <c r="L23" s="6"/>
      <c r="M23" s="6"/>
      <c r="N23" s="9"/>
      <c r="O23" s="6"/>
    </row>
    <row r="24" spans="1:15" s="3" customFormat="1">
      <c r="A24" s="6"/>
      <c r="B24" s="6"/>
      <c r="C24" s="5"/>
      <c r="D24" s="7"/>
      <c r="E24" s="7"/>
      <c r="F24" s="10"/>
      <c r="G24" s="11"/>
      <c r="H24" s="8"/>
      <c r="I24" s="6"/>
      <c r="J24" s="4"/>
      <c r="K24" s="9"/>
      <c r="L24" s="6"/>
      <c r="M24" s="6"/>
      <c r="N24" s="9"/>
      <c r="O24" s="6"/>
    </row>
    <row r="25" spans="1:15" s="3" customFormat="1">
      <c r="A25" s="6"/>
      <c r="B25" s="6"/>
      <c r="C25" s="5"/>
      <c r="D25" s="7"/>
      <c r="E25" s="7"/>
      <c r="F25" s="10"/>
      <c r="G25" s="11"/>
      <c r="H25" s="8"/>
      <c r="I25" s="6"/>
      <c r="J25" s="6"/>
      <c r="K25" s="9"/>
      <c r="L25" s="6"/>
      <c r="M25" s="6"/>
      <c r="N25" s="9"/>
      <c r="O25" s="6"/>
    </row>
    <row r="26" spans="1:15" s="3" customFormat="1">
      <c r="A26" s="12"/>
      <c r="B26" s="12"/>
      <c r="C26" s="5"/>
      <c r="D26" s="13"/>
      <c r="E26" s="14"/>
      <c r="F26" s="10"/>
      <c r="G26" s="11"/>
      <c r="H26" s="8"/>
      <c r="I26" s="12"/>
      <c r="J26" s="12"/>
      <c r="K26" s="15"/>
      <c r="L26" s="12"/>
      <c r="M26" s="12"/>
      <c r="N26" s="15"/>
      <c r="O26" s="12"/>
    </row>
    <row r="27" spans="1:15" s="3" customFormat="1">
      <c r="A27" s="12"/>
      <c r="B27" s="12"/>
      <c r="C27" s="5"/>
      <c r="D27" s="13"/>
      <c r="E27" s="14"/>
      <c r="F27" s="10"/>
      <c r="G27" s="11"/>
      <c r="H27" s="8"/>
      <c r="I27" s="12"/>
      <c r="J27" s="12"/>
      <c r="K27" s="15"/>
      <c r="L27" s="12"/>
      <c r="M27" s="12"/>
      <c r="N27" s="15"/>
      <c r="O27" s="12"/>
    </row>
    <row r="28" spans="1:15" s="3" customFormat="1">
      <c r="A28" s="12"/>
      <c r="B28" s="12"/>
      <c r="C28" s="5"/>
      <c r="D28" s="13"/>
      <c r="E28" s="14"/>
      <c r="F28" s="10"/>
      <c r="G28" s="11"/>
      <c r="H28" s="8"/>
      <c r="I28" s="12"/>
      <c r="J28" s="12"/>
      <c r="K28" s="15"/>
      <c r="L28" s="12"/>
      <c r="M28" s="12"/>
      <c r="N28" s="15"/>
      <c r="O28" s="12"/>
    </row>
    <row r="29" spans="1:15" s="3" customFormat="1">
      <c r="A29" s="12"/>
      <c r="B29" s="12"/>
      <c r="C29" s="5"/>
      <c r="D29" s="13"/>
      <c r="E29" s="14"/>
      <c r="F29" s="10"/>
      <c r="G29" s="11"/>
      <c r="H29" s="8"/>
      <c r="I29" s="12"/>
      <c r="J29" s="12"/>
      <c r="K29" s="15"/>
      <c r="L29" s="12"/>
      <c r="M29" s="12"/>
      <c r="N29" s="15"/>
      <c r="O29" s="12"/>
    </row>
    <row r="30" spans="1:15" s="3" customFormat="1">
      <c r="A30" s="12"/>
      <c r="B30" s="12"/>
      <c r="C30" s="5"/>
      <c r="D30" s="13"/>
      <c r="E30" s="14"/>
      <c r="F30" s="10"/>
      <c r="G30" s="11"/>
      <c r="H30" s="8"/>
      <c r="I30" s="12"/>
      <c r="J30" s="12"/>
      <c r="K30" s="15"/>
      <c r="L30" s="12"/>
      <c r="M30" s="12"/>
      <c r="N30" s="15"/>
      <c r="O30" s="12"/>
    </row>
    <row r="31" spans="1:15" s="3" customFormat="1">
      <c r="A31" s="12"/>
      <c r="B31" s="12"/>
      <c r="C31" s="5"/>
      <c r="D31" s="13"/>
      <c r="E31" s="14"/>
      <c r="F31" s="10"/>
      <c r="G31" s="11"/>
      <c r="H31" s="8"/>
      <c r="I31" s="12"/>
      <c r="J31" s="12"/>
      <c r="K31" s="15"/>
      <c r="L31" s="12"/>
      <c r="M31" s="12"/>
      <c r="N31" s="15"/>
      <c r="O31" s="12"/>
    </row>
    <row r="32" spans="1:15" s="3" customFormat="1">
      <c r="A32" s="12"/>
      <c r="B32" s="12"/>
      <c r="C32" s="5"/>
      <c r="D32" s="13"/>
      <c r="E32" s="14"/>
      <c r="F32" s="8"/>
      <c r="G32" s="16"/>
      <c r="H32" s="17"/>
      <c r="I32" s="12"/>
      <c r="J32" s="12"/>
      <c r="K32" s="15"/>
      <c r="L32" s="12"/>
      <c r="M32" s="12"/>
      <c r="N32" s="15"/>
      <c r="O32" s="12"/>
    </row>
    <row r="33" spans="1:15" s="3" customFormat="1">
      <c r="A33" s="12"/>
      <c r="B33" s="12"/>
      <c r="C33" s="5"/>
      <c r="D33" s="13"/>
      <c r="E33" s="14"/>
      <c r="F33" s="17"/>
      <c r="G33" s="16"/>
      <c r="H33" s="17"/>
      <c r="I33" s="12"/>
      <c r="J33" s="12"/>
      <c r="K33" s="15"/>
      <c r="L33" s="12"/>
      <c r="M33" s="12"/>
      <c r="N33" s="15"/>
      <c r="O33" s="12"/>
    </row>
    <row r="34" spans="1:15" s="3" customFormat="1">
      <c r="A34" s="12"/>
      <c r="B34" s="12"/>
      <c r="C34" s="5"/>
      <c r="D34" s="13"/>
      <c r="E34" s="14"/>
      <c r="F34" s="17"/>
      <c r="G34" s="16"/>
      <c r="H34" s="17"/>
      <c r="I34" s="12"/>
      <c r="J34" s="12"/>
      <c r="K34" s="15"/>
      <c r="L34" s="12"/>
      <c r="M34" s="12"/>
      <c r="N34" s="15"/>
      <c r="O34" s="12"/>
    </row>
    <row r="35" spans="1:15" s="3" customFormat="1">
      <c r="A35" s="12"/>
      <c r="B35" s="12"/>
      <c r="C35" s="5"/>
      <c r="D35" s="13"/>
      <c r="E35" s="14"/>
      <c r="F35" s="17"/>
      <c r="G35" s="16"/>
      <c r="H35" s="17"/>
      <c r="I35" s="12"/>
      <c r="J35" s="12"/>
      <c r="K35" s="15"/>
      <c r="L35" s="12"/>
      <c r="M35" s="12"/>
      <c r="N35" s="15"/>
      <c r="O35" s="12"/>
    </row>
    <row r="36" spans="1:15" s="3" customFormat="1">
      <c r="A36" s="12"/>
      <c r="B36" s="12"/>
      <c r="C36" s="5"/>
      <c r="D36" s="13"/>
      <c r="E36" s="14"/>
      <c r="F36" s="17"/>
      <c r="G36" s="16"/>
      <c r="H36" s="17"/>
      <c r="I36" s="12"/>
      <c r="J36" s="12"/>
      <c r="K36" s="15"/>
      <c r="L36" s="12"/>
      <c r="M36" s="12"/>
      <c r="N36" s="15"/>
      <c r="O36" s="12"/>
    </row>
    <row r="37" spans="1:15" s="3" customFormat="1">
      <c r="A37" s="12"/>
      <c r="B37" s="12"/>
      <c r="C37" s="5"/>
      <c r="D37" s="13"/>
      <c r="E37" s="14"/>
      <c r="F37" s="17"/>
      <c r="G37" s="16"/>
      <c r="H37" s="17"/>
      <c r="I37" s="12"/>
      <c r="J37" s="12"/>
      <c r="K37" s="15"/>
      <c r="L37" s="12"/>
      <c r="M37" s="12"/>
      <c r="N37" s="15"/>
      <c r="O37" s="12"/>
    </row>
    <row r="38" spans="1:15" s="3" customFormat="1">
      <c r="A38" s="12"/>
      <c r="B38" s="12"/>
      <c r="C38" s="5"/>
      <c r="D38" s="13"/>
      <c r="E38" s="14"/>
      <c r="F38" s="17"/>
      <c r="G38" s="16"/>
      <c r="H38" s="17"/>
      <c r="I38" s="12"/>
      <c r="J38" s="12"/>
      <c r="K38" s="15"/>
      <c r="L38" s="12"/>
      <c r="M38" s="12"/>
      <c r="N38" s="15"/>
      <c r="O38" s="12"/>
    </row>
    <row r="39" spans="1:15" s="3" customFormat="1">
      <c r="A39" s="12"/>
      <c r="B39" s="12"/>
      <c r="C39" s="5"/>
      <c r="D39" s="13"/>
      <c r="E39" s="14"/>
      <c r="F39" s="17"/>
      <c r="G39" s="16"/>
      <c r="H39" s="17"/>
      <c r="I39" s="12"/>
      <c r="J39" s="12"/>
      <c r="K39" s="15"/>
      <c r="L39" s="12"/>
      <c r="M39" s="12"/>
      <c r="N39" s="15"/>
      <c r="O39" s="12"/>
    </row>
    <row r="40" spans="1:15" s="3" customFormat="1">
      <c r="A40" s="12"/>
      <c r="B40" s="12"/>
      <c r="C40" s="5"/>
      <c r="D40" s="13"/>
      <c r="E40" s="14"/>
      <c r="F40" s="17"/>
      <c r="G40" s="16"/>
      <c r="H40" s="17"/>
      <c r="I40" s="12"/>
      <c r="J40" s="12"/>
      <c r="K40" s="15"/>
      <c r="L40" s="12"/>
      <c r="M40" s="12"/>
      <c r="N40" s="15"/>
      <c r="O40" s="12"/>
    </row>
    <row r="41" spans="1:15" s="3" customFormat="1">
      <c r="A41" s="12"/>
      <c r="B41" s="12"/>
      <c r="C41" s="5"/>
      <c r="D41" s="13"/>
      <c r="E41" s="14"/>
      <c r="F41" s="17"/>
      <c r="G41" s="17"/>
      <c r="H41" s="17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7"/>
      <c r="G42" s="17"/>
      <c r="H42" s="17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7"/>
      <c r="G43" s="17"/>
      <c r="H43" s="17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7"/>
      <c r="G44" s="17"/>
      <c r="H44" s="17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7"/>
      <c r="G45" s="17"/>
      <c r="H45" s="17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7"/>
      <c r="G46" s="17"/>
      <c r="H46" s="17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17"/>
      <c r="G47" s="17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7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7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7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7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7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7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7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7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6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6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6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6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6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6" s="3" customForma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6" s="3" customForma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6" s="3" customFormat="1" ht="31.5" customHeigh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6" s="3" customFormat="1" ht="161.44999999999999" customHeigh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</row>
    <row r="122" spans="1:16" s="3" customForma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</row>
    <row r="123" spans="1:16" s="2" customFormat="1" ht="15" customHeigh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  <c r="P123" s="3"/>
    </row>
    <row r="124" spans="1:16" s="3" customForma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</row>
    <row r="125" spans="1:16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  <c r="P125" s="2"/>
    </row>
    <row r="126" spans="1:16" s="3" customForma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</row>
    <row r="127" spans="1:16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6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 s="3" customFormat="1">
      <c r="A133" s="12"/>
      <c r="B133" s="12"/>
      <c r="C133" s="5"/>
      <c r="D133" s="13"/>
      <c r="E133" s="14"/>
      <c r="F133" s="17"/>
      <c r="G133" s="17"/>
      <c r="H133" s="17"/>
      <c r="I133" s="12"/>
      <c r="J133" s="12"/>
      <c r="K133" s="15"/>
      <c r="L133" s="12"/>
      <c r="M133" s="12"/>
      <c r="N133" s="15"/>
      <c r="O133" s="12"/>
    </row>
    <row r="134" spans="1:16" s="3" customFormat="1">
      <c r="A134" s="12"/>
      <c r="B134" s="12"/>
      <c r="C134" s="5"/>
      <c r="D134" s="13"/>
      <c r="E134" s="14"/>
      <c r="F134" s="17"/>
      <c r="G134" s="17"/>
      <c r="H134" s="17"/>
      <c r="I134" s="12"/>
      <c r="J134" s="12"/>
      <c r="K134" s="15"/>
      <c r="L134" s="12"/>
      <c r="M134" s="12"/>
      <c r="N134" s="15"/>
      <c r="O134" s="12"/>
    </row>
    <row r="135" spans="1:16">
      <c r="P135" s="3"/>
    </row>
    <row r="136" spans="1:16">
      <c r="P136" s="3"/>
    </row>
  </sheetData>
  <autoFilter ref="A5:O10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6">
    <mergeCell ref="C17:O17"/>
    <mergeCell ref="C16:O16"/>
    <mergeCell ref="C4:O4"/>
    <mergeCell ref="C5:C6"/>
    <mergeCell ref="A10:N10"/>
    <mergeCell ref="B15:C15"/>
    <mergeCell ref="C12:J12"/>
    <mergeCell ref="A3:O3"/>
    <mergeCell ref="A1:O1"/>
    <mergeCell ref="A2:O2"/>
    <mergeCell ref="I5:K5"/>
    <mergeCell ref="A5:A6"/>
    <mergeCell ref="D5:D6"/>
    <mergeCell ref="E5:E6"/>
    <mergeCell ref="F5:H5"/>
    <mergeCell ref="L5:O5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lastPrinted>2025-02-10T04:29:53Z</cp:lastPrinted>
  <dcterms:created xsi:type="dcterms:W3CDTF">2014-01-15T18:15:09Z</dcterms:created>
  <dcterms:modified xsi:type="dcterms:W3CDTF">2026-07-01T01:49:09Z</dcterms:modified>
</cp:coreProperties>
</file>