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зное можно удалять\ИК-16\п. 4 БИК-ДК\"/>
    </mc:Choice>
  </mc:AlternateContent>
  <bookViews>
    <workbookView xWindow="360" yWindow="15" windowWidth="20955" windowHeight="9720"/>
  </bookViews>
  <sheets>
    <sheet name="Лист2" sheetId="3" r:id="rId1"/>
  </sheets>
  <calcPr calcId="162913"/>
</workbook>
</file>

<file path=xl/calcChain.xml><?xml version="1.0" encoding="utf-8"?>
<calcChain xmlns="http://schemas.openxmlformats.org/spreadsheetml/2006/main">
  <c r="L6" i="3" l="1"/>
  <c r="K6" i="3" l="1"/>
  <c r="M6" i="3" s="1"/>
  <c r="N6" i="3" s="1"/>
  <c r="N7" i="3" s="1"/>
  <c r="H6" i="3"/>
  <c r="I6" i="3" s="1"/>
  <c r="J6" i="3" s="1"/>
</calcChain>
</file>

<file path=xl/sharedStrings.xml><?xml version="1.0" encoding="utf-8"?>
<sst xmlns="http://schemas.openxmlformats.org/spreadsheetml/2006/main" count="25" uniqueCount="25">
  <si>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</si>
  <si>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</si>
  <si>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</si>
  <si>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</si>
  <si>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</si>
  <si>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</si>
  <si>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</si>
  <si>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</si>
  <si>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</si>
  <si>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НМЦК с учетом округления цены за единицу (руб.)**</t>
  </si>
  <si>
    <t>шт</t>
  </si>
  <si>
    <t>ИТОГО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</si>
  <si>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</si>
  <si>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</si>
  <si>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 xml:space="preserve">Приложение 1_к Документации </t>
  </si>
  <si>
    <t>Цена за единицу изм. (руб.)</t>
  </si>
  <si>
    <t>Цена за единицу изм. с округлением (вниз) до сотых долей после запятой (руб.)</t>
  </si>
  <si>
    <t>Источник финансирования: (Глава; Раздел(подраздел); Целевая статья; Вид расходов; КОСГУ): 32003054230190048244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</si>
  <si>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</si>
  <si>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</si>
  <si>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Обоснование начальной (максимальной) цены контракта на 09.06.2026</t>
  </si>
  <si>
    <t>Коммерческое предложение №1  вх.2190ж от 09.06.2026</t>
  </si>
  <si>
    <t>Коммерческое предложение №2  вх.2190ж/2 от 09.06.2026</t>
  </si>
  <si>
    <t>Коммерческое предложение №3  вх.2190ж/3 от 09.06.2026</t>
  </si>
  <si>
    <t>БИК-ДК-02 ИЛЦ микобактерии штамм В5 10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</si>
</sst>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0"/>
  </numFmts>
  <fonts count="11" x14ac:knownFonts="1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3" xfId="0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3" fillId="0" borderId="6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8" fillId="0" borderId="3" xfId="0" applyFont="1" applyBorder="1"/>
    <xf numFmtId="2" fontId="0" fillId="0" borderId="3" xfId="0" applyNumberForma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3" xfId="0" applyFont="1" applyBorder="1" applyAlignment="1">
      <alignment wrapText="1"/>
    </xf>
    <xf numFmtId="0" fontId="10" fillId="0" borderId="3" xfId="0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wrapText="1"/>
    </xf>
    <xf numFmtId="4" fontId="5" fillId="0" borderId="3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/>
    </xf>
    <xf numFmtId="2" fontId="5" fillId="0" borderId="3" xfId="0" applyNumberFormat="1" applyFont="1" applyBorder="1" applyAlignment="1">
      <alignment horizontal="center" vertical="top" wrapText="1"/>
    </xf>
    <xf numFmtId="165" fontId="5" fillId="0" borderId="3" xfId="0" applyNumberFormat="1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Fill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/>
    <xf numFmtId="0" fontId="1" fillId="0" borderId="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3690" y="2552700"/>
          <a:ext cx="80391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72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3690" y="2552700"/>
          <a:ext cx="80391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72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92490" y="2552700"/>
          <a:ext cx="96393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9</xdr:col>
      <xdr:colOff>0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86650" y="2524125"/>
          <a:ext cx="98679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11</xdr:col>
      <xdr:colOff>0</xdr:colOff>
      <xdr:row>3</xdr:row>
      <xdr:rowOff>1962150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75470" y="3200400"/>
          <a:ext cx="149733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6122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3690" y="2552700"/>
          <a:ext cx="80391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72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3690" y="2552700"/>
          <a:ext cx="80391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72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92490" y="2552700"/>
          <a:ext cx="96393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9</xdr:col>
      <xdr:colOff>0</xdr:colOff>
      <xdr:row>3</xdr:row>
      <xdr:rowOff>1362075</xdr:rowOff>
    </xdr:to>
    <xdr:pic>
      <xdr:nvPicPr>
        <xdr:cNvPr id="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86650" y="2524125"/>
          <a:ext cx="98679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6122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tabSelected="1" view="pageBreakPreview" topLeftCell="A3" zoomScaleNormal="65" zoomScaleSheetLayoutView="100" workbookViewId="0">
      <selection activeCell="B6" sqref="B6"/>
    </sheetView>
  </sheetViews>
  <sheetFormatPr defaultColWidth="9.140625" defaultRowHeight="12.75" x14ac:dyDescent="0.2"/>
  <cols>
    <col min="1" max="1" width="3.140625" style="30" customWidth="1"/>
    <col min="2" max="2" width="38.140625" style="30" customWidth="1"/>
    <col min="3" max="3" width="6" style="30" customWidth="1"/>
    <col min="4" max="4" width="6.85546875" style="30" customWidth="1"/>
    <col min="5" max="5" width="13.85546875" style="30" customWidth="1"/>
    <col min="6" max="6" width="14.5703125" style="30" customWidth="1"/>
    <col min="7" max="7" width="14.28515625" style="30" customWidth="1"/>
    <col min="8" max="8" width="12" style="30" customWidth="1"/>
    <col min="9" max="9" width="14.7109375" style="30" customWidth="1"/>
    <col min="10" max="10" width="14.28515625" style="30" customWidth="1"/>
    <col min="11" max="11" width="22.140625" style="30" customWidth="1"/>
    <col min="12" max="12" width="12.140625" style="30" customWidth="1"/>
    <col min="13" max="13" width="10.7109375" style="30" customWidth="1"/>
    <col min="14" max="14" width="12" style="30" customWidth="1"/>
    <col min="15" max="16384" width="9.140625" style="30"/>
  </cols>
  <sheetData>
    <row r="1" spans="1:29" s="2" customFormat="1" ht="48" customHeight="1" x14ac:dyDescent="0.2">
      <c r="B1" s="3"/>
      <c r="C1" s="3"/>
      <c r="K1" s="4"/>
      <c r="M1" s="34" t="s">
        <v>14</v>
      </c>
      <c r="N1" s="35"/>
      <c r="O1" s="5"/>
      <c r="P1" s="5"/>
      <c r="Q1" s="5"/>
      <c r="R1" s="5"/>
      <c r="S1" s="5"/>
      <c r="T1" s="5"/>
      <c r="U1" s="5"/>
      <c r="V1" s="5"/>
      <c r="W1" s="6"/>
      <c r="X1" s="6"/>
      <c r="Y1" s="6"/>
      <c r="Z1" s="6"/>
      <c r="AA1" s="6"/>
      <c r="AB1" s="6"/>
      <c r="AC1" s="6"/>
    </row>
    <row r="2" spans="1:29" s="2" customFormat="1" ht="39" customHeight="1" x14ac:dyDescent="0.2">
      <c r="A2" s="37" t="s">
        <v>20</v>
      </c>
      <c r="B2" s="37"/>
      <c r="C2" s="37"/>
      <c r="D2" s="37"/>
      <c r="E2" s="37"/>
      <c r="F2" s="37"/>
      <c r="G2" s="37"/>
      <c r="H2" s="37"/>
      <c r="I2" s="37"/>
      <c r="J2" s="37"/>
      <c r="K2" s="38"/>
      <c r="M2" s="36"/>
      <c r="N2" s="3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2" customFormat="1" ht="39" customHeight="1" x14ac:dyDescent="0.2">
      <c r="A3" s="39" t="s">
        <v>0</v>
      </c>
      <c r="B3" s="40" t="s">
        <v>1</v>
      </c>
      <c r="C3" s="40" t="s">
        <v>2</v>
      </c>
      <c r="D3" s="40" t="s">
        <v>3</v>
      </c>
      <c r="E3" s="40" t="s">
        <v>4</v>
      </c>
      <c r="F3" s="40"/>
      <c r="G3" s="40"/>
      <c r="H3" s="42" t="s">
        <v>5</v>
      </c>
      <c r="I3" s="42"/>
      <c r="J3" s="42"/>
      <c r="K3" s="43" t="s">
        <v>6</v>
      </c>
      <c r="L3" s="44"/>
      <c r="M3" s="44"/>
      <c r="N3" s="45"/>
    </row>
    <row r="4" spans="1:29" s="2" customFormat="1" ht="159" customHeight="1" x14ac:dyDescent="0.2">
      <c r="A4" s="39"/>
      <c r="B4" s="41"/>
      <c r="C4" s="41"/>
      <c r="D4" s="41"/>
      <c r="E4" s="7" t="s">
        <v>21</v>
      </c>
      <c r="F4" s="7" t="s">
        <v>22</v>
      </c>
      <c r="G4" s="7" t="s">
        <v>23</v>
      </c>
      <c r="H4" s="7" t="s">
        <v>7</v>
      </c>
      <c r="I4" s="7" t="s">
        <v>8</v>
      </c>
      <c r="J4" s="7" t="s">
        <v>18</v>
      </c>
      <c r="K4" s="8" t="s">
        <v>19</v>
      </c>
      <c r="L4" s="9" t="s">
        <v>15</v>
      </c>
      <c r="M4" s="9" t="s">
        <v>16</v>
      </c>
      <c r="N4" s="9" t="s">
        <v>9</v>
      </c>
    </row>
    <row r="5" spans="1:29" s="2" customFormat="1" ht="39" customHeight="1" x14ac:dyDescent="0.2">
      <c r="A5" s="10"/>
      <c r="B5" s="11"/>
      <c r="C5" s="11"/>
      <c r="D5" s="11"/>
      <c r="E5" s="12"/>
      <c r="F5" s="12"/>
      <c r="G5" s="13"/>
      <c r="H5" s="12"/>
      <c r="I5" s="12"/>
      <c r="J5" s="12"/>
      <c r="K5" s="14"/>
      <c r="L5" s="15"/>
      <c r="M5" s="15"/>
      <c r="N5" s="15"/>
    </row>
    <row r="6" spans="1:29" s="2" customFormat="1" ht="31.5" x14ac:dyDescent="0.25">
      <c r="A6" s="1">
        <v>1</v>
      </c>
      <c r="B6" s="16" t="s">
        <v>24</v>
      </c>
      <c r="C6" s="17" t="s">
        <v>10</v>
      </c>
      <c r="D6" s="17">
        <v>1</v>
      </c>
      <c r="E6" s="18">
        <v>3900</v>
      </c>
      <c r="F6" s="18">
        <v>4000</v>
      </c>
      <c r="G6" s="18">
        <v>3990</v>
      </c>
      <c r="H6" s="19">
        <f>AVERAGE(E6:G6)</f>
        <v>3963.3333333333335</v>
      </c>
      <c r="I6" s="20">
        <f>SQRT(((SUM((POWER(E6-H6,2)),(POWER(F6-H6,2)),(POWER(G6-H6,2)))/(COLUMNS(E6:G6)-1))))</f>
        <v>55.075705472861024</v>
      </c>
      <c r="J6" s="20">
        <f>I6/H6*100</f>
        <v>1.3896309202572166</v>
      </c>
      <c r="K6" s="21">
        <f>((D6/3)*(SUM(E6:G6)))</f>
        <v>3963.333333333333</v>
      </c>
      <c r="L6" s="21">
        <f>E6</f>
        <v>3900</v>
      </c>
      <c r="M6" s="21">
        <f>ROUND(L6,2)</f>
        <v>3900</v>
      </c>
      <c r="N6" s="21">
        <f>M6*D6</f>
        <v>3900</v>
      </c>
    </row>
    <row r="7" spans="1:29" s="2" customFormat="1" ht="15" x14ac:dyDescent="0.25">
      <c r="A7" s="22"/>
      <c r="B7" s="23" t="s">
        <v>11</v>
      </c>
      <c r="C7" s="24"/>
      <c r="D7" s="24"/>
      <c r="E7" s="25"/>
      <c r="F7" s="25"/>
      <c r="G7" s="25"/>
      <c r="H7" s="26"/>
      <c r="I7" s="27"/>
      <c r="J7" s="27"/>
      <c r="K7" s="28"/>
      <c r="L7" s="29"/>
      <c r="M7" s="28"/>
      <c r="N7" s="21">
        <f>SUM(N6:N6)</f>
        <v>3900</v>
      </c>
    </row>
    <row r="8" spans="1:29" s="2" customFormat="1" x14ac:dyDescent="0.2">
      <c r="A8" s="33" t="s">
        <v>12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0"/>
      <c r="M8" s="30"/>
      <c r="N8" s="30"/>
    </row>
    <row r="9" spans="1:29" s="2" customFormat="1" x14ac:dyDescent="0.2">
      <c r="A9" s="30" t="s">
        <v>13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29" s="2" customFormat="1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29" s="2" customFormat="1" x14ac:dyDescent="0.2">
      <c r="A11" s="31" t="s">
        <v>17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29" s="2" customFormat="1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29" s="2" customFormat="1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29" s="2" customFormat="1" x14ac:dyDescent="0.2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29" s="2" customFormat="1" x14ac:dyDescent="0.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29" s="2" customFormat="1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s="2" customFormat="1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s="2" customFormat="1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s="2" customFormat="1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s="2" customFormat="1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s="2" customForma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s="2" customFormat="1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s="2" customFormat="1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s="2" customFormat="1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s="2" customFormat="1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s="2" customFormat="1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s="2" customFormat="1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4" s="2" customFormat="1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4" s="2" customFormat="1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1:14" s="2" customFormat="1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4" s="2" customFormat="1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4" s="2" customFormat="1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5" s="2" customFormat="1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1:15" s="2" customFormat="1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5" s="2" customFormat="1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1:15" s="2" customFormat="1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5" s="2" customFormat="1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5" s="2" customFormat="1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1:15" s="2" customFormat="1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5" s="2" customFormat="1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5" s="2" customForma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1:15" s="2" customFormat="1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 spans="1:15" s="2" customFormat="1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</row>
    <row r="44" spans="1:15" s="32" customFormat="1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8" spans="1:15" s="2" customFormat="1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1"/>
    </row>
  </sheetData>
  <mergeCells count="10">
    <mergeCell ref="A8:K8"/>
    <mergeCell ref="M1:N2"/>
    <mergeCell ref="A2:K2"/>
    <mergeCell ref="A3:A4"/>
    <mergeCell ref="B3:B4"/>
    <mergeCell ref="C3:C4"/>
    <mergeCell ref="D3:D4"/>
    <mergeCell ref="E3:G3"/>
    <mergeCell ref="H3:J3"/>
    <mergeCell ref="K3:N3"/>
  </mergeCells>
  <pageMargins left="0.7" right="0.7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Анастасия</cp:lastModifiedBy>
  <cp:revision>1</cp:revision>
  <cp:lastPrinted>2026-06-10T10:00:06Z</cp:lastPrinted>
  <dcterms:created xsi:type="dcterms:W3CDTF">2014-01-15T18:15:00Z</dcterms:created>
  <dcterms:modified xsi:type="dcterms:W3CDTF">2026-06-15T03:50:13Z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1049-11.2.0.11130</vt:lpwstr>
  </property>
  <property fmtid="{D5CDD505-2E9C-101B-9397-08002B2CF9AE}" pid="3" name="ICV">
    <vt:lpwstr>F542C8D593924FFB91E7E8A20018DBCF</vt:lpwstr>
  </property>
</Properties>
</file>