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+БЕРЁЗКА 44-ФЗ\60. ЕКАТЕРИНБУРГ 11-17 сент\Картриджы Новиков\"/>
    </mc:Choice>
  </mc:AlternateContent>
  <bookViews>
    <workbookView xWindow="0" yWindow="0" windowWidth="28800" windowHeight="11445"/>
  </bookViews>
  <sheets>
    <sheet name="Лист1" sheetId="1" r:id="rId1"/>
    <sheet name="Лист3" sheetId="2" r:id="rId2"/>
  </sheets>
  <definedNames>
    <definedName name="_xlnm.Print_Area" localSheetId="0">Лист1!$A$1:$L$25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H17" i="1" l="1"/>
  <c r="I16" i="1"/>
  <c r="L16" i="1" s="1"/>
  <c r="J16" i="1"/>
  <c r="K16" i="1" s="1"/>
  <c r="G17" i="1"/>
  <c r="F17" i="1"/>
  <c r="I13" i="1" l="1"/>
  <c r="L13" i="1" s="1"/>
  <c r="J13" i="1"/>
  <c r="I14" i="1"/>
  <c r="L14" i="1" s="1"/>
  <c r="J14" i="1"/>
  <c r="I15" i="1"/>
  <c r="L15" i="1" s="1"/>
  <c r="J15" i="1"/>
  <c r="K15" i="1" l="1"/>
  <c r="K13" i="1"/>
  <c r="K14" i="1"/>
  <c r="I12" i="1" l="1"/>
  <c r="L17" i="1" s="1"/>
  <c r="J12" i="1"/>
  <c r="K12" i="1" l="1"/>
</calcChain>
</file>

<file path=xl/sharedStrings.xml><?xml version="1.0" encoding="utf-8"?>
<sst xmlns="http://schemas.openxmlformats.org/spreadsheetml/2006/main" count="38" uniqueCount="32">
  <si>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</si>
  <si>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</si>
  <si>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</si>
  <si>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</si>
  <si>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</si>
  <si>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</si>
  <si>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</si>
  <si>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</si>
  <si>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</si>
  <si>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</si>
  <si>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</si>
  <si>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</si>
  <si>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</si>
  <si>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 xml:space="preserve">       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</si>
  <si>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Итого:</t>
  </si>
  <si>
    <t xml:space="preserve">Цена с НДС в руб. за шт. </t>
  </si>
  <si>
    <t>КП 1</t>
  </si>
  <si>
    <t>КП 2</t>
  </si>
  <si>
    <t>КП 3</t>
  </si>
  <si>
    <t>шт.</t>
  </si>
  <si>
    <t>* Источники ценовой информации:</t>
  </si>
  <si>
    <t>Тонер-картридж Xerox Versant 280 (BLACK)</t>
  </si>
  <si>
    <t>Тонер-картридж Xerox Versant 280 (CYAN)</t>
  </si>
  <si>
    <t>Тонер-картридж Xerox Versant 280 (MAGENTA)</t>
  </si>
  <si>
    <t>Тонер-картридж Xerox Versant 280 (YELLOW)</t>
  </si>
  <si>
    <t>1. Коммерческое предложение (КП 1) xcom-shop от 18.05.2026</t>
  </si>
  <si>
    <t>2. Коммерческое предложение (КП 2) КК НИКС от 18.05.2026</t>
  </si>
  <si>
    <t>3. Коммерческое предложение (КП 3) ДЖЕСТ от 18.05.2026</t>
  </si>
  <si>
    <t>Дата подготовки обоснования НМЦК: 05.08.2026</t>
  </si>
  <si>
    <r>
      <t xml:space="preserve">На основании проведенного анализа рынка и расчетов, Начальная максимальная цена контракта составляет: </t>
    </r>
    <r>
      <rPr>
        <b/>
        <sz val="10"/>
        <rFont val="Times New Roman"/>
        <family val="1"/>
        <charset val="204"/>
      </rPr>
      <t xml:space="preserve"> 55 378,66 руб. (Пятьдесят пять тысяч триста семьдесят восемь рублей шестьдесят шесть копеек), в т.ч. НДС (22%) 9 986,32 руб. (Девять тысяч девятьсот восемьдесят шесть рублей тридцать две копейки).</t>
    </r>
  </si>
  <si>
    <t>Поставка тонер-картриджей для отделения типографии УИО</t>
  </si>
  <si>
    <t>Тонер-картридж Xerox PrimeLink 9100 (BLACK)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</si>
</sst>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13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2" fontId="4" fillId="0" borderId="0" xfId="0" applyNumberFormat="1" applyFont="1" applyAlignment="1">
      <alignment vertical="top" wrapText="1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3" fontId="12" fillId="0" borderId="2" xfId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1" fontId="3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/>
    <xf numFmtId="0" fontId="0" fillId="0" borderId="0" xfId="0"/>
    <xf numFmtId="49" fontId="3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10</xdr:row>
      <xdr:rowOff>126085</xdr:rowOff>
    </xdr:from>
    <xdr:to>
      <xdr:col>9</xdr:col>
      <xdr:colOff>836469</xdr:colOff>
      <xdr:row>10</xdr:row>
      <xdr:rowOff>409575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781925" y="3631285"/>
          <a:ext cx="760269" cy="28349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76200</xdr:colOff>
      <xdr:row>10</xdr:row>
      <xdr:rowOff>118697</xdr:rowOff>
    </xdr:from>
    <xdr:to>
      <xdr:col>10</xdr:col>
      <xdr:colOff>762000</xdr:colOff>
      <xdr:row>10</xdr:row>
      <xdr:rowOff>323850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677275" y="3623897"/>
          <a:ext cx="685800" cy="205153"/>
        </a:xfrm>
        <a:prstGeom prst="rect">
          <a:avLst/>
        </a:prstGeom>
        <a:noFill/>
      </xdr:spPr>
    </xdr:pic>
    <xdr:clientData/>
  </xdr:twoCellAnchor>
  <xdr:twoCellAnchor>
    <xdr:from>
      <xdr:col>11</xdr:col>
      <xdr:colOff>133350</xdr:colOff>
      <xdr:row>10</xdr:row>
      <xdr:rowOff>104591</xdr:rowOff>
    </xdr:from>
    <xdr:to>
      <xdr:col>11</xdr:col>
      <xdr:colOff>1476375</xdr:colOff>
      <xdr:row>10</xdr:row>
      <xdr:rowOff>390525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82150" y="3609791"/>
          <a:ext cx="1343025" cy="2859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topLeftCell="A10" zoomScaleNormal="100" zoomScaleSheetLayoutView="100" workbookViewId="0">
      <selection activeCell="B16" sqref="B16:C16"/>
    </sheetView>
  </sheetViews>
  <sheetFormatPr defaultRowHeight="15" customHeight="1" x14ac:dyDescent="0.25"/>
  <cols>
    <col min="1" max="1" width="5" customWidth="1"/>
    <col min="2" max="2" width="17" customWidth="1"/>
    <col min="3" max="3" width="14.5703125" customWidth="1"/>
    <col min="4" max="4" width="11.140625" customWidth="1"/>
    <col min="5" max="5" width="7.42578125" bestFit="1" customWidth="1"/>
    <col min="6" max="6" width="14.85546875" style="4" bestFit="1" customWidth="1"/>
    <col min="7" max="7" width="15.42578125" style="4" customWidth="1"/>
    <col min="8" max="8" width="15.140625" style="8" customWidth="1"/>
    <col min="9" max="9" width="14.5703125" style="8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ht="9.75" customHeight="1" x14ac:dyDescent="0.25">
      <c r="A1" s="1"/>
      <c r="B1" s="1"/>
      <c r="C1" s="1"/>
      <c r="D1" s="1"/>
      <c r="E1" s="1"/>
      <c r="F1" s="11"/>
      <c r="G1" s="11"/>
      <c r="H1" s="11"/>
      <c r="I1" s="11"/>
      <c r="J1" s="11"/>
      <c r="K1" s="11"/>
      <c r="L1" s="11"/>
      <c r="O1" s="12"/>
      <c r="P1" s="12"/>
    </row>
    <row r="2" spans="1:16" hidden="1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2"/>
      <c r="P2" s="12"/>
    </row>
    <row r="3" spans="1:16" ht="20.25" x14ac:dyDescent="0.3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O3" s="12"/>
      <c r="P3" s="12"/>
    </row>
    <row r="4" spans="1:16" ht="9" customHeight="1" x14ac:dyDescent="0.25">
      <c r="A4" s="1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O4" s="12"/>
      <c r="P4" s="12"/>
    </row>
    <row r="5" spans="1:16" x14ac:dyDescent="0.25">
      <c r="A5" s="1"/>
      <c r="B5" s="1"/>
      <c r="C5" s="1"/>
      <c r="D5" s="1"/>
      <c r="E5" s="1"/>
      <c r="F5" s="3"/>
      <c r="G5" s="3"/>
      <c r="H5" s="7"/>
      <c r="I5" s="7"/>
      <c r="J5" s="5"/>
      <c r="K5" s="3"/>
      <c r="L5" s="3"/>
      <c r="O5" s="12"/>
      <c r="P5" s="12"/>
    </row>
    <row r="6" spans="1:16" ht="47.25" customHeight="1" x14ac:dyDescent="0.25">
      <c r="A6" s="50" t="s">
        <v>1</v>
      </c>
      <c r="B6" s="52"/>
      <c r="C6" s="45" t="s">
        <v>30</v>
      </c>
      <c r="D6" s="46"/>
      <c r="E6" s="46"/>
      <c r="F6" s="46"/>
      <c r="G6" s="46"/>
      <c r="H6" s="46"/>
      <c r="I6" s="46"/>
      <c r="J6" s="46"/>
      <c r="K6" s="46"/>
      <c r="L6" s="46"/>
      <c r="O6" s="12"/>
      <c r="P6" s="12"/>
    </row>
    <row r="7" spans="1:16" ht="45" customHeight="1" x14ac:dyDescent="0.25">
      <c r="A7" s="50" t="s">
        <v>2</v>
      </c>
      <c r="B7" s="52"/>
      <c r="C7" s="45" t="s">
        <v>3</v>
      </c>
      <c r="D7" s="46"/>
      <c r="E7" s="46"/>
      <c r="F7" s="46"/>
      <c r="G7" s="46"/>
      <c r="H7" s="46"/>
      <c r="I7" s="46"/>
      <c r="J7" s="46"/>
      <c r="K7" s="46"/>
      <c r="L7" s="46"/>
      <c r="O7" s="12"/>
      <c r="P7" s="12"/>
    </row>
    <row r="8" spans="1:16" ht="16.5" customHeight="1" x14ac:dyDescent="0.25">
      <c r="A8" s="50" t="s">
        <v>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2"/>
      <c r="O8" s="12"/>
      <c r="P8" s="12"/>
    </row>
    <row r="9" spans="1:16" ht="16.5" customHeight="1" x14ac:dyDescent="0.25">
      <c r="A9" s="39" t="s">
        <v>5</v>
      </c>
      <c r="B9" s="33" t="s">
        <v>6</v>
      </c>
      <c r="C9" s="34"/>
      <c r="D9" s="39" t="s">
        <v>7</v>
      </c>
      <c r="E9" s="37" t="s">
        <v>8</v>
      </c>
      <c r="F9" s="9" t="s">
        <v>16</v>
      </c>
      <c r="G9" s="9" t="s">
        <v>17</v>
      </c>
      <c r="H9" s="9" t="s">
        <v>18</v>
      </c>
      <c r="I9" s="37" t="s">
        <v>9</v>
      </c>
      <c r="J9" s="31" t="s">
        <v>10</v>
      </c>
      <c r="K9" s="56" t="s">
        <v>11</v>
      </c>
      <c r="L9" s="57" t="s">
        <v>12</v>
      </c>
      <c r="O9" s="12"/>
      <c r="P9" s="12"/>
    </row>
    <row r="10" spans="1:16" ht="36" customHeight="1" x14ac:dyDescent="0.25">
      <c r="A10" s="40"/>
      <c r="B10" s="35"/>
      <c r="C10" s="36"/>
      <c r="D10" s="40"/>
      <c r="E10" s="38"/>
      <c r="F10" s="37" t="s">
        <v>15</v>
      </c>
      <c r="G10" s="37" t="s">
        <v>15</v>
      </c>
      <c r="H10" s="37" t="s">
        <v>15</v>
      </c>
      <c r="I10" s="38"/>
      <c r="J10" s="32"/>
      <c r="K10" s="56"/>
      <c r="L10" s="57"/>
      <c r="O10" s="12"/>
      <c r="P10" s="12"/>
    </row>
    <row r="11" spans="1:16" ht="33.75" customHeight="1" x14ac:dyDescent="0.25">
      <c r="A11" s="40"/>
      <c r="B11" s="35"/>
      <c r="C11" s="36"/>
      <c r="D11" s="40"/>
      <c r="E11" s="38"/>
      <c r="F11" s="38"/>
      <c r="G11" s="38"/>
      <c r="H11" s="38"/>
      <c r="I11" s="38"/>
      <c r="J11" s="32"/>
      <c r="K11" s="31"/>
      <c r="L11" s="58"/>
      <c r="O11" s="12"/>
      <c r="P11" s="12"/>
    </row>
    <row r="12" spans="1:16" ht="31.5" customHeight="1" x14ac:dyDescent="0.25">
      <c r="A12" s="17">
        <v>1</v>
      </c>
      <c r="B12" s="29" t="s">
        <v>21</v>
      </c>
      <c r="C12" s="30"/>
      <c r="D12" s="20" t="s">
        <v>19</v>
      </c>
      <c r="E12" s="28">
        <v>1</v>
      </c>
      <c r="F12" s="23">
        <v>10068</v>
      </c>
      <c r="G12" s="23">
        <v>10808</v>
      </c>
      <c r="H12" s="23">
        <v>8000</v>
      </c>
      <c r="I12" s="21">
        <f t="shared" ref="I12" si="0">(F12+G12+H12)/3</f>
        <v>9625.3333333333339</v>
      </c>
      <c r="J12" s="24">
        <f t="shared" ref="J12" si="1">STDEV(F12:H12)</f>
        <v>1455.3973111605446</v>
      </c>
      <c r="K12" s="19">
        <f t="shared" ref="K12" si="2">(J12/I12)*100</f>
        <v>15.120487371802305</v>
      </c>
      <c r="L12" s="22">
        <f>(E12*I12)-0.01</f>
        <v>9625.3233333333337</v>
      </c>
      <c r="O12" s="12"/>
      <c r="P12" s="12"/>
    </row>
    <row r="13" spans="1:16" s="26" customFormat="1" ht="31.5" customHeight="1" x14ac:dyDescent="0.25">
      <c r="A13" s="17">
        <v>2</v>
      </c>
      <c r="B13" s="29" t="s">
        <v>22</v>
      </c>
      <c r="C13" s="30"/>
      <c r="D13" s="20" t="s">
        <v>19</v>
      </c>
      <c r="E13" s="28">
        <v>1</v>
      </c>
      <c r="F13" s="23">
        <v>10405</v>
      </c>
      <c r="G13" s="23">
        <v>10845</v>
      </c>
      <c r="H13" s="23">
        <v>8000</v>
      </c>
      <c r="I13" s="21">
        <f t="shared" ref="I13:I16" si="3">(F13+G13+H13)/3</f>
        <v>9750</v>
      </c>
      <c r="J13" s="24">
        <f t="shared" ref="J13:J16" si="4">STDEV(F13:H13)</f>
        <v>1531.4290711619653</v>
      </c>
      <c r="K13" s="19">
        <f t="shared" ref="K13:K16" si="5">(J13/I13)*100</f>
        <v>15.706964832430415</v>
      </c>
      <c r="L13" s="22">
        <f t="shared" ref="L13:L16" si="6">(E13*I13)</f>
        <v>9750</v>
      </c>
      <c r="O13" s="12"/>
      <c r="P13" s="12"/>
    </row>
    <row r="14" spans="1:16" s="26" customFormat="1" ht="31.5" customHeight="1" x14ac:dyDescent="0.25">
      <c r="A14" s="17">
        <v>3</v>
      </c>
      <c r="B14" s="29" t="s">
        <v>23</v>
      </c>
      <c r="C14" s="30"/>
      <c r="D14" s="20" t="s">
        <v>19</v>
      </c>
      <c r="E14" s="28">
        <v>1</v>
      </c>
      <c r="F14" s="23">
        <v>10405</v>
      </c>
      <c r="G14" s="23">
        <v>10845</v>
      </c>
      <c r="H14" s="23">
        <v>8000</v>
      </c>
      <c r="I14" s="21">
        <f t="shared" si="3"/>
        <v>9750</v>
      </c>
      <c r="J14" s="24">
        <f t="shared" si="4"/>
        <v>1531.4290711619653</v>
      </c>
      <c r="K14" s="19">
        <f t="shared" si="5"/>
        <v>15.706964832430415</v>
      </c>
      <c r="L14" s="22">
        <f t="shared" si="6"/>
        <v>9750</v>
      </c>
      <c r="O14" s="12"/>
      <c r="P14" s="12"/>
    </row>
    <row r="15" spans="1:16" s="26" customFormat="1" ht="31.5" customHeight="1" x14ac:dyDescent="0.25">
      <c r="A15" s="17">
        <v>4</v>
      </c>
      <c r="B15" s="29" t="s">
        <v>24</v>
      </c>
      <c r="C15" s="30"/>
      <c r="D15" s="20" t="s">
        <v>19</v>
      </c>
      <c r="E15" s="28">
        <v>1</v>
      </c>
      <c r="F15" s="23">
        <v>10405</v>
      </c>
      <c r="G15" s="23">
        <v>10845</v>
      </c>
      <c r="H15" s="23">
        <v>8000</v>
      </c>
      <c r="I15" s="21">
        <f t="shared" si="3"/>
        <v>9750</v>
      </c>
      <c r="J15" s="24">
        <f t="shared" si="4"/>
        <v>1531.4290711619653</v>
      </c>
      <c r="K15" s="19">
        <f t="shared" si="5"/>
        <v>15.706964832430415</v>
      </c>
      <c r="L15" s="22">
        <f t="shared" si="6"/>
        <v>9750</v>
      </c>
      <c r="O15" s="12"/>
      <c r="P15" s="12"/>
    </row>
    <row r="16" spans="1:16" s="27" customFormat="1" ht="31.5" customHeight="1" x14ac:dyDescent="0.25">
      <c r="A16" s="17">
        <v>5</v>
      </c>
      <c r="B16" s="29" t="s">
        <v>31</v>
      </c>
      <c r="C16" s="30"/>
      <c r="D16" s="20" t="s">
        <v>19</v>
      </c>
      <c r="E16" s="28">
        <v>1</v>
      </c>
      <c r="F16" s="23">
        <v>13940</v>
      </c>
      <c r="G16" s="23">
        <v>17147</v>
      </c>
      <c r="H16" s="23">
        <v>18423</v>
      </c>
      <c r="I16" s="21">
        <f t="shared" si="3"/>
        <v>16503.333333333332</v>
      </c>
      <c r="J16" s="24">
        <f t="shared" si="4"/>
        <v>2309.7732211914904</v>
      </c>
      <c r="K16" s="19">
        <f t="shared" si="5"/>
        <v>13.995798149009234</v>
      </c>
      <c r="L16" s="22">
        <f t="shared" si="6"/>
        <v>16503.333333333332</v>
      </c>
      <c r="O16" s="12"/>
      <c r="P16" s="12"/>
    </row>
    <row r="17" spans="1:16" ht="15.75" x14ac:dyDescent="0.25">
      <c r="A17" s="18"/>
      <c r="B17" s="53" t="s">
        <v>14</v>
      </c>
      <c r="C17" s="53"/>
      <c r="D17" s="17"/>
      <c r="E17" s="9"/>
      <c r="F17" s="14">
        <f>SUM(F12:F16)</f>
        <v>55223</v>
      </c>
      <c r="G17" s="14">
        <f>SUM(G12:G16)</f>
        <v>60490</v>
      </c>
      <c r="H17" s="14">
        <f>SUM(H12:H16)</f>
        <v>50423</v>
      </c>
      <c r="I17" s="9"/>
      <c r="J17" s="15"/>
      <c r="K17" s="14"/>
      <c r="L17" s="16">
        <f>SUM(L12:L16)</f>
        <v>55378.656666666662</v>
      </c>
      <c r="M17" s="10"/>
      <c r="O17" s="12"/>
      <c r="P17" s="12"/>
    </row>
    <row r="18" spans="1:16" ht="33.75" customHeight="1" x14ac:dyDescent="0.25">
      <c r="A18" s="47" t="s">
        <v>29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9"/>
      <c r="O18" s="12"/>
      <c r="P18" s="12"/>
    </row>
    <row r="19" spans="1:16" x14ac:dyDescent="0.25">
      <c r="A19" s="44" t="s">
        <v>28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O19" s="12"/>
      <c r="P19" s="12"/>
    </row>
    <row r="20" spans="1:16" ht="42" customHeight="1" x14ac:dyDescent="0.25">
      <c r="A20" s="41" t="s">
        <v>13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O20" s="12"/>
      <c r="P20" s="12"/>
    </row>
    <row r="21" spans="1:16" s="25" customFormat="1" ht="17.25" customHeight="1" x14ac:dyDescent="0.25">
      <c r="A21" s="41" t="s">
        <v>20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O21" s="12"/>
      <c r="P21" s="12"/>
    </row>
    <row r="22" spans="1:16" s="25" customFormat="1" ht="18" customHeight="1" x14ac:dyDescent="0.25">
      <c r="A22" s="41" t="s">
        <v>25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O22" s="12"/>
      <c r="P22" s="12"/>
    </row>
    <row r="23" spans="1:16" s="25" customFormat="1" ht="18" customHeight="1" x14ac:dyDescent="0.25">
      <c r="A23" s="41" t="s">
        <v>26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O23" s="12"/>
      <c r="P23" s="12"/>
    </row>
    <row r="24" spans="1:16" x14ac:dyDescent="0.25">
      <c r="A24" s="41" t="s">
        <v>27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O24" s="12"/>
      <c r="P24" s="12"/>
    </row>
    <row r="25" spans="1:16" x14ac:dyDescent="0.25">
      <c r="A25" s="2"/>
      <c r="B25" s="2"/>
      <c r="H25" s="6"/>
      <c r="I25" s="6"/>
      <c r="J25" s="3"/>
      <c r="K25" s="13"/>
      <c r="L25" s="3"/>
      <c r="O25" s="12"/>
      <c r="P25" s="12"/>
    </row>
    <row r="26" spans="1:16" x14ac:dyDescent="0.25">
      <c r="A26" s="1"/>
      <c r="B26" s="1"/>
      <c r="C26" s="1"/>
      <c r="D26" s="1"/>
      <c r="E26" s="1"/>
      <c r="F26" s="3"/>
      <c r="G26" s="3"/>
      <c r="H26" s="7"/>
      <c r="I26" s="7"/>
      <c r="J26" s="3"/>
      <c r="K26" s="13"/>
      <c r="L26" s="3"/>
      <c r="O26" s="12"/>
      <c r="P26" s="12"/>
    </row>
    <row r="27" spans="1:16" x14ac:dyDescent="0.25">
      <c r="A27" s="1"/>
      <c r="B27" s="1"/>
      <c r="C27" s="1"/>
      <c r="D27" s="1"/>
      <c r="E27" s="1"/>
      <c r="F27" s="3"/>
      <c r="G27" s="3"/>
      <c r="H27" s="7"/>
      <c r="I27" s="7"/>
      <c r="J27" s="3"/>
      <c r="K27" s="13"/>
      <c r="L27" s="3"/>
      <c r="O27" s="12"/>
      <c r="P27" s="12"/>
    </row>
    <row r="28" spans="1:16" x14ac:dyDescent="0.25">
      <c r="A28" s="1"/>
      <c r="B28" s="1"/>
      <c r="C28" s="1"/>
      <c r="D28" s="1"/>
      <c r="E28" s="1"/>
      <c r="F28" s="3"/>
      <c r="G28" s="3"/>
      <c r="H28" s="7"/>
      <c r="I28" s="7"/>
      <c r="J28" s="3"/>
      <c r="K28" s="13"/>
      <c r="L28" s="3"/>
      <c r="O28" s="12"/>
      <c r="P28" s="12"/>
    </row>
    <row r="29" spans="1:16" x14ac:dyDescent="0.25">
      <c r="A29" s="1"/>
      <c r="B29" s="1"/>
      <c r="C29" s="1"/>
      <c r="D29" s="1"/>
      <c r="E29" s="1"/>
      <c r="F29" s="3"/>
      <c r="G29" s="3"/>
      <c r="H29" s="7"/>
      <c r="I29" s="7"/>
      <c r="J29" s="3"/>
      <c r="K29" s="13"/>
      <c r="L29" s="3"/>
      <c r="O29" s="12"/>
      <c r="P29" s="12"/>
    </row>
    <row r="30" spans="1:16" x14ac:dyDescent="0.25">
      <c r="A30" s="1"/>
      <c r="B30" s="1"/>
      <c r="C30" s="1"/>
      <c r="D30" s="1"/>
      <c r="E30" s="1"/>
      <c r="F30" s="3"/>
      <c r="G30" s="3"/>
      <c r="H30" s="7"/>
      <c r="I30" s="7"/>
      <c r="J30" s="3"/>
      <c r="K30" s="13"/>
      <c r="L30" s="3"/>
      <c r="O30" s="12"/>
      <c r="P30" s="12"/>
    </row>
    <row r="31" spans="1:16" x14ac:dyDescent="0.25">
      <c r="A31" s="1"/>
      <c r="B31" s="1"/>
      <c r="C31" s="1"/>
      <c r="D31" s="1"/>
      <c r="E31" s="1"/>
      <c r="F31" s="3"/>
      <c r="G31" s="3"/>
      <c r="H31" s="7"/>
      <c r="I31" s="7"/>
      <c r="J31" s="3"/>
      <c r="K31" s="13"/>
      <c r="L31" s="3"/>
      <c r="O31" s="12"/>
      <c r="P31" s="12"/>
    </row>
    <row r="32" spans="1:16" x14ac:dyDescent="0.25">
      <c r="A32" s="1"/>
      <c r="B32" s="1"/>
      <c r="C32" s="1"/>
      <c r="D32" s="1"/>
      <c r="E32" s="1"/>
      <c r="F32" s="3"/>
      <c r="G32" s="3"/>
      <c r="H32" s="7"/>
      <c r="I32" s="7"/>
      <c r="J32" s="3"/>
      <c r="K32" s="13"/>
      <c r="L32" s="3"/>
      <c r="O32" s="12"/>
      <c r="P32" s="12"/>
    </row>
    <row r="33" spans="1:16" x14ac:dyDescent="0.25">
      <c r="A33" s="1"/>
      <c r="B33" s="1"/>
      <c r="C33" s="1"/>
      <c r="D33" s="1"/>
      <c r="E33" s="1"/>
      <c r="F33" s="3"/>
      <c r="G33" s="3"/>
      <c r="H33" s="7"/>
      <c r="I33" s="7"/>
      <c r="J33" s="3"/>
      <c r="K33" s="3"/>
      <c r="L33" s="3"/>
      <c r="O33" s="12"/>
      <c r="P33" s="12"/>
    </row>
    <row r="34" spans="1:16" x14ac:dyDescent="0.25">
      <c r="A34" s="1"/>
      <c r="B34" s="1"/>
      <c r="C34" s="1"/>
      <c r="D34" s="1"/>
      <c r="E34" s="1"/>
      <c r="F34" s="3"/>
      <c r="G34" s="3"/>
      <c r="H34" s="7"/>
      <c r="I34" s="7"/>
      <c r="J34" s="3"/>
      <c r="K34" s="3"/>
      <c r="L34" s="3"/>
      <c r="O34" s="12"/>
      <c r="P34" s="12"/>
    </row>
    <row r="35" spans="1:16" x14ac:dyDescent="0.25">
      <c r="A35" s="1"/>
      <c r="B35" s="1"/>
      <c r="C35" s="1"/>
      <c r="D35" s="1"/>
      <c r="E35" s="1"/>
      <c r="F35" s="3"/>
      <c r="G35" s="3"/>
      <c r="H35" s="7"/>
      <c r="I35" s="7"/>
      <c r="J35" s="3"/>
      <c r="K35" s="3"/>
      <c r="L35" s="3"/>
      <c r="O35" s="12"/>
      <c r="P35" s="12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12"/>
      <c r="P36" s="12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12"/>
      <c r="P37" s="12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2"/>
      <c r="P38" s="12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2"/>
      <c r="P39" s="12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2"/>
      <c r="P40" s="12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2"/>
      <c r="P41" s="12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2"/>
      <c r="P42" s="12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2"/>
      <c r="P43" s="12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2"/>
      <c r="P44" s="12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2"/>
      <c r="P45" s="12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2"/>
      <c r="P46" s="12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2"/>
      <c r="P47" s="12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2"/>
      <c r="P48" s="12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2"/>
      <c r="P49" s="12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2"/>
      <c r="P50" s="12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2"/>
      <c r="P51" s="12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2"/>
      <c r="P52" s="12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2"/>
      <c r="P53" s="12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2"/>
      <c r="P54" s="12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2"/>
      <c r="P55" s="12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2"/>
      <c r="P56" s="12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2"/>
      <c r="P57" s="12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2"/>
      <c r="P58" s="12"/>
    </row>
    <row r="59" spans="1:16" x14ac:dyDescent="0.25">
      <c r="O59" s="12"/>
      <c r="P59" s="12"/>
    </row>
  </sheetData>
  <mergeCells count="31">
    <mergeCell ref="A3:L3"/>
    <mergeCell ref="A19:L19"/>
    <mergeCell ref="C6:L6"/>
    <mergeCell ref="C7:L7"/>
    <mergeCell ref="A18:L18"/>
    <mergeCell ref="A8:L8"/>
    <mergeCell ref="A6:B6"/>
    <mergeCell ref="A7:B7"/>
    <mergeCell ref="B17:C17"/>
    <mergeCell ref="B4:L4"/>
    <mergeCell ref="K9:K11"/>
    <mergeCell ref="L9:L11"/>
    <mergeCell ref="A9:A11"/>
    <mergeCell ref="B13:C13"/>
    <mergeCell ref="B14:C14"/>
    <mergeCell ref="B15:C15"/>
    <mergeCell ref="A21:L21"/>
    <mergeCell ref="A22:L22"/>
    <mergeCell ref="A23:L23"/>
    <mergeCell ref="A24:L24"/>
    <mergeCell ref="B16:C16"/>
    <mergeCell ref="A20:L20"/>
    <mergeCell ref="B12:C12"/>
    <mergeCell ref="J9:J11"/>
    <mergeCell ref="B9:C11"/>
    <mergeCell ref="F10:F11"/>
    <mergeCell ref="D9:D11"/>
    <mergeCell ref="E9:E11"/>
    <mergeCell ref="I9:I11"/>
    <mergeCell ref="H10:H11"/>
    <mergeCell ref="G10:G11"/>
  </mergeCells>
  <pageMargins left="0.23622047244094491" right="0.23622047244094491" top="3.937007874015748E-2" bottom="0.19685039370078741" header="0.31496062992125984" footer="0.31496062992125984"/>
  <pageSetup paperSize="9" scale="84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E18" sqref="E18"/>
    </sheetView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Балашов</dc:creator>
  <cp:lastModifiedBy>Еникеева Алла Радиковна</cp:lastModifiedBy>
  <cp:lastPrinted>2026-08-11T15:35:29Z</cp:lastPrinted>
  <dcterms:created xsi:type="dcterms:W3CDTF">2015-09-21T09:17:53Z</dcterms:created>
  <dcterms:modified xsi:type="dcterms:W3CDTF">2026-08-11T15:59:15Z</dcterms:modified>
</cp:coreProperties>
</file>