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0CF018C-EB79-4BDC-B1A6-7D556BD2065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G19" i="1"/>
  <c r="AD15" i="1"/>
  <c r="AD18" i="1"/>
  <c r="AD17" i="1"/>
  <c r="AD14" i="1"/>
  <c r="AD16" i="1"/>
  <c r="AD20" i="1"/>
  <c r="F19" i="1"/>
</calcChain>
</file>

<file path=xl/sharedStrings.xml><?xml version="1.0" encoding="utf-8"?>
<sst xmlns="http://schemas.openxmlformats.org/spreadsheetml/2006/main" count="181" uniqueCount="74">
  <si>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</si>
  <si>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</si>
  <si>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</si>
  <si>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</si>
  <si>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</si>
  <si>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</si>
  <si>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</si>
  <si>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</si>
  <si>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</si>
  <si>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</si>
  <si>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</si>
  <si>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</si>
  <si>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</si>
  <si>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</si>
  <si>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</si>
  <si>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</si>
  <si>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</si>
  <si>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</si>
  <si>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</si>
  <si>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</si>
  <si>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</si>
  <si>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</si>
  <si>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</si>
  <si>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</si>
  <si>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</si>
  <si>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</si>
  <si>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</si>
  <si>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</si>
  <si>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</si>
  <si>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</si>
  <si>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</si>
  <si>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</si>
  <si>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</si>
  <si>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</si>
  <si>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</si>
  <si>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</si>
  <si>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</si>
  <si>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</si>
  <si>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</si>
  <si>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</si>
  <si>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</si>
  <si>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</si>
  <si>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</si>
  <si>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</si>
  <si>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</si>
  <si>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</si>
  <si>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</si>
  <si>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</si>
  <si>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</si>
  <si>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</si>
  <si>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>Средняя цена (руб.)</t>
  </si>
  <si>
    <t>шт</t>
  </si>
  <si>
    <t xml:space="preserve">257,40 </t>
  </si>
  <si>
    <t xml:space="preserve">270,27 </t>
  </si>
  <si>
    <t xml:space="preserve">283,14 </t>
  </si>
  <si>
    <t xml:space="preserve">61,97 </t>
  </si>
  <si>
    <t xml:space="preserve">65,07 </t>
  </si>
  <si>
    <t>Дата подготовки обоснования НМЦК:23.03.2026</t>
  </si>
  <si>
    <t>Поставщик 1 вх. № КС-243 19.03.2026</t>
  </si>
  <si>
    <t>Поставщик 2 вх. № КС-249 от 20.03.2026</t>
  </si>
  <si>
    <t>Поставщик 3 вх. № КС-251 от 20.03.2026</t>
  </si>
  <si>
    <t xml:space="preserve">Поставка хозяйственных товаров (тряпка для очистки поверхностей)  для нужд ФГБУ «ВНИГНИ»
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</si>
  <si>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44-ФЗ.
Расчет выполнен в соответствии с Методическими рекомендациями, утвержденными приказом МЭР РФ от 02.10.2013 №567</t>
  </si>
  <si>
    <t>Тряпка для пола</t>
  </si>
  <si>
    <t>уп</t>
  </si>
  <si>
    <t>Сменная насадка для комплекта уборки</t>
  </si>
  <si>
    <t xml:space="preserve">183,83 </t>
  </si>
  <si>
    <t xml:space="preserve">193,02 </t>
  </si>
  <si>
    <t xml:space="preserve">202,21 </t>
  </si>
  <si>
    <t>Заказчиком установлена начальная (максимальная) цена контракта:  159 510,40 (Сто пятьдесят девять тысяч пятьсот десять) рублей 40 копеек</t>
  </si>
  <si>
    <t>На основании проведенного анализа рынка и расчетов, НМЦК составляет: 167 488,700 рублей.</t>
  </si>
  <si>
    <t xml:space="preserve">Салфетка для уборки </t>
  </si>
  <si>
    <t xml:space="preserve">Губки д/посуды </t>
  </si>
  <si>
    <t>Салфетка  для стекол и зеркал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</si>
</sst>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6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2" fontId="3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 applyAlignment="1">
      <alignment vertical="center"/>
    </xf>
    <xf numFmtId="0" fontId="14" fillId="0" borderId="0" xfId="0" applyFont="1" applyAlignment="1"/>
    <xf numFmtId="0" fontId="10" fillId="0" borderId="0" xfId="0" applyFont="1" applyAlignment="1"/>
    <xf numFmtId="164" fontId="5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164" fontId="16" fillId="0" borderId="2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18" fillId="2" borderId="10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6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10</xdr:row>
      <xdr:rowOff>182245</xdr:rowOff>
    </xdr:from>
    <xdr:to>
      <xdr:col>2</xdr:col>
      <xdr:colOff>99695</xdr:colOff>
      <xdr:row>10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12</xdr:row>
      <xdr:rowOff>85725</xdr:rowOff>
    </xdr:from>
    <xdr:to>
      <xdr:col>29</xdr:col>
      <xdr:colOff>1600835</xdr:colOff>
      <xdr:row>12</xdr:row>
      <xdr:rowOff>614045</xdr:rowOff>
    </xdr:to>
    <xdr:pic>
      <xdr:nvPicPr>
        <xdr:cNvPr id="10" name="Изображение 2">
          <a:extLst>
            <a:ext uri="{FF2B5EF4-FFF2-40B4-BE49-F238E27FC236}">
              <a16:creationId xmlns:a16="http://schemas.microsoft.com/office/drawing/2014/main" id="{ADD37AE0-EE16-46CC-921B-2DB2D4F40ED2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49550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12</xdr:row>
      <xdr:rowOff>76200</xdr:rowOff>
    </xdr:from>
    <xdr:to>
      <xdr:col>26</xdr:col>
      <xdr:colOff>1190625</xdr:colOff>
      <xdr:row>12</xdr:row>
      <xdr:rowOff>601980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AC41D7F7-AF4A-416A-8138-D7ACD96CCD1F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9525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12</xdr:row>
      <xdr:rowOff>152399</xdr:rowOff>
    </xdr:from>
    <xdr:to>
      <xdr:col>27</xdr:col>
      <xdr:colOff>1362076</xdr:colOff>
      <xdr:row>12</xdr:row>
      <xdr:rowOff>608964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C09408C6-DDD3-4903-90BA-478C699A3745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68276" y="474344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9"/>
  <sheetViews>
    <sheetView tabSelected="1" view="pageBreakPreview" topLeftCell="A8" zoomScaleNormal="100" zoomScaleSheetLayoutView="100" workbookViewId="0">
      <selection activeCell="B16" sqref="B16:C16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23.7109375" style="3" customWidth="1"/>
    <col min="4" max="4" width="12.85546875" style="3" hidden="1" customWidth="1"/>
    <col min="5" max="5" width="10.7109375" style="3" customWidth="1"/>
    <col min="6" max="6" width="8.85546875" style="3" customWidth="1"/>
    <col min="7" max="9" width="22" style="10" customWidth="1"/>
    <col min="10" max="26" width="22" style="10" hidden="1" customWidth="1"/>
    <col min="27" max="27" width="20.5703125" style="10" customWidth="1"/>
    <col min="28" max="28" width="23" style="10" customWidth="1"/>
    <col min="29" max="29" width="15.140625" style="10" customWidth="1"/>
    <col min="30" max="30" width="27.7109375" style="3" customWidth="1"/>
    <col min="31" max="31" width="11.5703125" style="3" customWidth="1"/>
    <col min="32" max="32" width="14.42578125" style="3" customWidth="1"/>
    <col min="33" max="1025" width="9.140625" style="3" customWidth="1"/>
    <col min="1026" max="16384" width="9" style="3"/>
  </cols>
  <sheetData>
    <row r="1" spans="1:32" ht="15.75" hidden="1" x14ac:dyDescent="0.25">
      <c r="AA1" s="55"/>
      <c r="AB1" s="55"/>
      <c r="AC1" s="55"/>
      <c r="AD1" s="55"/>
    </row>
    <row r="2" spans="1:32" ht="37.5" hidden="1" customHeight="1" x14ac:dyDescent="0.25">
      <c r="AA2" s="56"/>
      <c r="AB2" s="57"/>
      <c r="AC2" s="57"/>
      <c r="AD2" s="57"/>
    </row>
    <row r="3" spans="1:32" ht="39.75" hidden="1" customHeight="1" x14ac:dyDescent="0.2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58"/>
      <c r="AB3" s="59"/>
      <c r="AC3" s="59"/>
      <c r="AD3" s="59"/>
    </row>
    <row r="4" spans="1:32" ht="7.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ht="36" customHeight="1" x14ac:dyDescent="0.3">
      <c r="A5" s="67" t="s">
        <v>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</row>
    <row r="6" spans="1:32" ht="6" customHeight="1" x14ac:dyDescent="0.25">
      <c r="A6" s="1"/>
      <c r="B6" s="1"/>
      <c r="C6" s="1"/>
      <c r="D6" s="1"/>
      <c r="E6" s="1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2" ht="24.75" customHeight="1" x14ac:dyDescent="0.25">
      <c r="A7" s="61" t="s">
        <v>1</v>
      </c>
      <c r="B7" s="61"/>
      <c r="C7" s="41" t="s">
        <v>49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</row>
    <row r="8" spans="1:32" ht="42" customHeight="1" x14ac:dyDescent="0.25">
      <c r="A8" s="61" t="s">
        <v>48</v>
      </c>
      <c r="B8" s="61"/>
      <c r="C8" s="41" t="s">
        <v>62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</row>
    <row r="9" spans="1:32" ht="15.75" customHeight="1" x14ac:dyDescent="0.25">
      <c r="A9" s="63" t="s">
        <v>47</v>
      </c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6"/>
    </row>
    <row r="10" spans="1:32" ht="21" customHeight="1" x14ac:dyDescent="0.25">
      <c r="A10" s="44" t="s">
        <v>61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6"/>
    </row>
    <row r="11" spans="1:32" ht="116.25" customHeight="1" x14ac:dyDescent="0.25">
      <c r="A11" s="60" t="s">
        <v>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</row>
    <row r="12" spans="1:32" ht="46.5" customHeight="1" x14ac:dyDescent="0.25">
      <c r="A12" s="61" t="s">
        <v>3</v>
      </c>
      <c r="B12" s="61" t="s">
        <v>4</v>
      </c>
      <c r="C12" s="61"/>
      <c r="D12" s="62" t="s">
        <v>5</v>
      </c>
      <c r="E12" s="61" t="s">
        <v>6</v>
      </c>
      <c r="F12" s="62" t="s">
        <v>7</v>
      </c>
      <c r="G12" s="20" t="s">
        <v>58</v>
      </c>
      <c r="H12" s="20" t="s">
        <v>59</v>
      </c>
      <c r="I12" s="20" t="s">
        <v>60</v>
      </c>
      <c r="J12" s="5" t="s">
        <v>8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16</v>
      </c>
      <c r="S12" s="5" t="s">
        <v>17</v>
      </c>
      <c r="T12" s="5" t="s">
        <v>18</v>
      </c>
      <c r="U12" s="5" t="s">
        <v>19</v>
      </c>
      <c r="V12" s="5" t="s">
        <v>20</v>
      </c>
      <c r="W12" s="5" t="s">
        <v>21</v>
      </c>
      <c r="X12" s="5" t="s">
        <v>22</v>
      </c>
      <c r="Y12" s="5" t="s">
        <v>23</v>
      </c>
      <c r="Z12" s="5" t="s">
        <v>24</v>
      </c>
      <c r="AA12" s="6" t="s">
        <v>25</v>
      </c>
      <c r="AB12" s="6" t="s">
        <v>26</v>
      </c>
      <c r="AC12" s="62" t="s">
        <v>50</v>
      </c>
      <c r="AD12" s="7" t="s">
        <v>27</v>
      </c>
    </row>
    <row r="13" spans="1:32" ht="55.5" customHeight="1" x14ac:dyDescent="0.25">
      <c r="A13" s="61"/>
      <c r="B13" s="61"/>
      <c r="C13" s="61"/>
      <c r="D13" s="62"/>
      <c r="E13" s="61"/>
      <c r="F13" s="62"/>
      <c r="G13" s="5" t="s">
        <v>28</v>
      </c>
      <c r="H13" s="5" t="s">
        <v>28</v>
      </c>
      <c r="I13" s="5" t="s">
        <v>28</v>
      </c>
      <c r="J13" s="5" t="s">
        <v>28</v>
      </c>
      <c r="K13" s="5" t="s">
        <v>28</v>
      </c>
      <c r="L13" s="5" t="s">
        <v>28</v>
      </c>
      <c r="M13" s="5" t="s">
        <v>28</v>
      </c>
      <c r="N13" s="5" t="s">
        <v>28</v>
      </c>
      <c r="O13" s="5" t="s">
        <v>28</v>
      </c>
      <c r="P13" s="5" t="s">
        <v>28</v>
      </c>
      <c r="Q13" s="5" t="s">
        <v>28</v>
      </c>
      <c r="R13" s="5" t="s">
        <v>28</v>
      </c>
      <c r="S13" s="5" t="s">
        <v>28</v>
      </c>
      <c r="T13" s="5" t="s">
        <v>28</v>
      </c>
      <c r="U13" s="5" t="s">
        <v>28</v>
      </c>
      <c r="V13" s="5" t="s">
        <v>28</v>
      </c>
      <c r="W13" s="5" t="s">
        <v>28</v>
      </c>
      <c r="X13" s="5" t="s">
        <v>28</v>
      </c>
      <c r="Y13" s="5" t="s">
        <v>28</v>
      </c>
      <c r="Z13" s="5" t="s">
        <v>28</v>
      </c>
      <c r="AA13" s="8"/>
      <c r="AB13" s="8"/>
      <c r="AC13" s="62"/>
      <c r="AD13" s="9"/>
    </row>
    <row r="14" spans="1:32" ht="36.75" customHeight="1" x14ac:dyDescent="0.25">
      <c r="A14" s="25">
        <v>1</v>
      </c>
      <c r="B14" s="48" t="s">
        <v>63</v>
      </c>
      <c r="C14" s="47"/>
      <c r="D14" s="24"/>
      <c r="E14" s="25" t="s">
        <v>51</v>
      </c>
      <c r="F14" s="27">
        <v>300</v>
      </c>
      <c r="G14" s="23" t="s">
        <v>52</v>
      </c>
      <c r="H14" s="23" t="s">
        <v>53</v>
      </c>
      <c r="I14" s="23" t="s">
        <v>54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23" t="s">
        <v>36</v>
      </c>
      <c r="R14" s="23" t="s">
        <v>37</v>
      </c>
      <c r="S14" s="23" t="s">
        <v>38</v>
      </c>
      <c r="T14" s="23" t="s">
        <v>39</v>
      </c>
      <c r="U14" s="23" t="s">
        <v>40</v>
      </c>
      <c r="V14" s="23" t="s">
        <v>41</v>
      </c>
      <c r="W14" s="23" t="s">
        <v>42</v>
      </c>
      <c r="X14" s="23" t="s">
        <v>43</v>
      </c>
      <c r="Y14" s="23" t="s">
        <v>44</v>
      </c>
      <c r="Z14" s="23" t="s">
        <v>45</v>
      </c>
      <c r="AA14" s="23">
        <v>12.87</v>
      </c>
      <c r="AB14" s="23">
        <v>4.76</v>
      </c>
      <c r="AC14" s="23">
        <v>270.27</v>
      </c>
      <c r="AD14" s="23">
        <f>AC14*F14</f>
        <v>81081</v>
      </c>
      <c r="AE14" s="10"/>
      <c r="AF14" s="10"/>
    </row>
    <row r="15" spans="1:32" ht="36.75" customHeight="1" x14ac:dyDescent="0.25">
      <c r="A15" s="25">
        <v>2</v>
      </c>
      <c r="B15" s="47" t="s">
        <v>71</v>
      </c>
      <c r="C15" s="47"/>
      <c r="D15" s="24"/>
      <c r="E15" s="25" t="s">
        <v>64</v>
      </c>
      <c r="F15" s="27">
        <v>220</v>
      </c>
      <c r="G15" s="33">
        <v>120.65</v>
      </c>
      <c r="H15" s="23">
        <v>126.68</v>
      </c>
      <c r="I15" s="23">
        <v>132.72</v>
      </c>
      <c r="J15" s="23" t="s">
        <v>29</v>
      </c>
      <c r="K15" s="23" t="s">
        <v>30</v>
      </c>
      <c r="L15" s="23" t="s">
        <v>31</v>
      </c>
      <c r="M15" s="23" t="s">
        <v>32</v>
      </c>
      <c r="N15" s="23" t="s">
        <v>33</v>
      </c>
      <c r="O15" s="23" t="s">
        <v>34</v>
      </c>
      <c r="P15" s="23" t="s">
        <v>35</v>
      </c>
      <c r="Q15" s="23" t="s">
        <v>36</v>
      </c>
      <c r="R15" s="23" t="s">
        <v>37</v>
      </c>
      <c r="S15" s="23" t="s">
        <v>38</v>
      </c>
      <c r="T15" s="23" t="s">
        <v>39</v>
      </c>
      <c r="U15" s="23" t="s">
        <v>40</v>
      </c>
      <c r="V15" s="23" t="s">
        <v>41</v>
      </c>
      <c r="W15" s="23" t="s">
        <v>42</v>
      </c>
      <c r="X15" s="23" t="s">
        <v>43</v>
      </c>
      <c r="Y15" s="23" t="s">
        <v>44</v>
      </c>
      <c r="Z15" s="23" t="s">
        <v>45</v>
      </c>
      <c r="AA15" s="23">
        <v>0.6</v>
      </c>
      <c r="AB15" s="23">
        <v>4.74</v>
      </c>
      <c r="AC15" s="23">
        <v>126.68</v>
      </c>
      <c r="AD15" s="23">
        <f>AC15*F15</f>
        <v>27869.600000000002</v>
      </c>
      <c r="AE15" s="10"/>
      <c r="AF15" s="10"/>
    </row>
    <row r="16" spans="1:32" ht="36.75" customHeight="1" x14ac:dyDescent="0.25">
      <c r="A16" s="25">
        <v>3</v>
      </c>
      <c r="B16" s="47" t="s">
        <v>73</v>
      </c>
      <c r="C16" s="47"/>
      <c r="D16" s="24"/>
      <c r="E16" s="25" t="s">
        <v>51</v>
      </c>
      <c r="F16" s="27">
        <v>330</v>
      </c>
      <c r="G16" s="23" t="s">
        <v>55</v>
      </c>
      <c r="H16" s="23" t="s">
        <v>56</v>
      </c>
      <c r="I16" s="23">
        <v>68.17</v>
      </c>
      <c r="J16" s="23" t="s">
        <v>29</v>
      </c>
      <c r="K16" s="23" t="s">
        <v>30</v>
      </c>
      <c r="L16" s="23" t="s">
        <v>31</v>
      </c>
      <c r="M16" s="23" t="s">
        <v>32</v>
      </c>
      <c r="N16" s="23" t="s">
        <v>33</v>
      </c>
      <c r="O16" s="23" t="s">
        <v>34</v>
      </c>
      <c r="P16" s="23" t="s">
        <v>35</v>
      </c>
      <c r="Q16" s="23" t="s">
        <v>36</v>
      </c>
      <c r="R16" s="23" t="s">
        <v>37</v>
      </c>
      <c r="S16" s="23" t="s">
        <v>38</v>
      </c>
      <c r="T16" s="23" t="s">
        <v>39</v>
      </c>
      <c r="U16" s="23" t="s">
        <v>40</v>
      </c>
      <c r="V16" s="23" t="s">
        <v>41</v>
      </c>
      <c r="W16" s="23" t="s">
        <v>42</v>
      </c>
      <c r="X16" s="23" t="s">
        <v>43</v>
      </c>
      <c r="Y16" s="23" t="s">
        <v>44</v>
      </c>
      <c r="Z16" s="23" t="s">
        <v>45</v>
      </c>
      <c r="AA16" s="23">
        <v>3.1</v>
      </c>
      <c r="AB16" s="23">
        <v>4.76</v>
      </c>
      <c r="AC16" s="23">
        <v>65.069999999999993</v>
      </c>
      <c r="AD16" s="23">
        <f t="shared" ref="AD16:AD18" si="0">AC16*F16</f>
        <v>21473.1</v>
      </c>
      <c r="AE16" s="10"/>
      <c r="AF16" s="10"/>
    </row>
    <row r="17" spans="1:32" ht="36.75" customHeight="1" x14ac:dyDescent="0.25">
      <c r="A17" s="28">
        <v>4</v>
      </c>
      <c r="B17" s="47" t="s">
        <v>65</v>
      </c>
      <c r="C17" s="47"/>
      <c r="D17" s="29"/>
      <c r="E17" s="30" t="s">
        <v>51</v>
      </c>
      <c r="F17" s="31">
        <v>10</v>
      </c>
      <c r="G17" s="32" t="s">
        <v>66</v>
      </c>
      <c r="H17" s="32" t="s">
        <v>67</v>
      </c>
      <c r="I17" s="32" t="s">
        <v>68</v>
      </c>
      <c r="J17" s="32" t="s">
        <v>29</v>
      </c>
      <c r="K17" s="32" t="s">
        <v>30</v>
      </c>
      <c r="L17" s="32" t="s">
        <v>31</v>
      </c>
      <c r="M17" s="32" t="s">
        <v>32</v>
      </c>
      <c r="N17" s="32" t="s">
        <v>33</v>
      </c>
      <c r="O17" s="32" t="s">
        <v>34</v>
      </c>
      <c r="P17" s="32" t="s">
        <v>35</v>
      </c>
      <c r="Q17" s="32" t="s">
        <v>36</v>
      </c>
      <c r="R17" s="32" t="s">
        <v>37</v>
      </c>
      <c r="S17" s="32" t="s">
        <v>38</v>
      </c>
      <c r="T17" s="32" t="s">
        <v>39</v>
      </c>
      <c r="U17" s="32" t="s">
        <v>40</v>
      </c>
      <c r="V17" s="32" t="s">
        <v>41</v>
      </c>
      <c r="W17" s="32" t="s">
        <v>42</v>
      </c>
      <c r="X17" s="32" t="s">
        <v>43</v>
      </c>
      <c r="Y17" s="32" t="s">
        <v>44</v>
      </c>
      <c r="Z17" s="32" t="s">
        <v>45</v>
      </c>
      <c r="AA17" s="32">
        <v>9.19</v>
      </c>
      <c r="AB17" s="32">
        <v>4.76</v>
      </c>
      <c r="AC17" s="32">
        <v>193.02</v>
      </c>
      <c r="AD17" s="32">
        <f>AC17*F17</f>
        <v>1930.2</v>
      </c>
      <c r="AE17" s="10"/>
      <c r="AF17" s="10"/>
    </row>
    <row r="18" spans="1:32" ht="36.75" customHeight="1" x14ac:dyDescent="0.25">
      <c r="A18" s="25">
        <v>5</v>
      </c>
      <c r="B18" s="47" t="s">
        <v>72</v>
      </c>
      <c r="C18" s="47"/>
      <c r="D18" s="24"/>
      <c r="E18" s="25" t="s">
        <v>64</v>
      </c>
      <c r="F18" s="34">
        <v>570</v>
      </c>
      <c r="G18" s="35">
        <v>58.7</v>
      </c>
      <c r="H18" s="20">
        <v>61.64</v>
      </c>
      <c r="I18" s="23">
        <v>64.569999999999993</v>
      </c>
      <c r="J18" s="23" t="s">
        <v>29</v>
      </c>
      <c r="K18" s="23" t="s">
        <v>30</v>
      </c>
      <c r="L18" s="23" t="s">
        <v>31</v>
      </c>
      <c r="M18" s="23" t="s">
        <v>32</v>
      </c>
      <c r="N18" s="23" t="s">
        <v>33</v>
      </c>
      <c r="O18" s="23" t="s">
        <v>34</v>
      </c>
      <c r="P18" s="23" t="s">
        <v>35</v>
      </c>
      <c r="Q18" s="23" t="s">
        <v>36</v>
      </c>
      <c r="R18" s="23" t="s">
        <v>37</v>
      </c>
      <c r="S18" s="23" t="s">
        <v>38</v>
      </c>
      <c r="T18" s="23" t="s">
        <v>39</v>
      </c>
      <c r="U18" s="23" t="s">
        <v>40</v>
      </c>
      <c r="V18" s="23" t="s">
        <v>41</v>
      </c>
      <c r="W18" s="23" t="s">
        <v>42</v>
      </c>
      <c r="X18" s="23" t="s">
        <v>43</v>
      </c>
      <c r="Y18" s="23" t="s">
        <v>44</v>
      </c>
      <c r="Z18" s="23" t="s">
        <v>45</v>
      </c>
      <c r="AA18" s="23">
        <v>0.59</v>
      </c>
      <c r="AB18" s="23">
        <v>4.74</v>
      </c>
      <c r="AC18" s="23">
        <v>61.64</v>
      </c>
      <c r="AD18" s="23">
        <f t="shared" si="0"/>
        <v>35134.800000000003</v>
      </c>
      <c r="AE18" s="10"/>
      <c r="AF18" s="10"/>
    </row>
    <row r="19" spans="1:32" ht="21" customHeight="1" x14ac:dyDescent="0.25">
      <c r="A19" s="25"/>
      <c r="B19" s="36"/>
      <c r="C19" s="36"/>
      <c r="D19" s="24"/>
      <c r="E19" s="25"/>
      <c r="F19" s="26">
        <f>SUM(F14:F18)</f>
        <v>1430</v>
      </c>
      <c r="G19" s="21">
        <f>G14*F14+G15*F15+G16*F16+G18*F18+G17*F17</f>
        <v>159510.39999999999</v>
      </c>
      <c r="H19" s="21">
        <f>H14*F14+H15*F15+H16*F16+H17*F17+H18*F18</f>
        <v>167488.70000000001</v>
      </c>
      <c r="I19" s="21">
        <f>I14*F14+I15*F15+I16*F16+I18*F18+I17*F17</f>
        <v>175463.5</v>
      </c>
      <c r="J19" s="23" t="s">
        <v>29</v>
      </c>
      <c r="K19" s="23" t="s">
        <v>30</v>
      </c>
      <c r="L19" s="23" t="s">
        <v>31</v>
      </c>
      <c r="M19" s="23" t="s">
        <v>32</v>
      </c>
      <c r="N19" s="23" t="s">
        <v>33</v>
      </c>
      <c r="O19" s="23" t="s">
        <v>34</v>
      </c>
      <c r="P19" s="23" t="s">
        <v>35</v>
      </c>
      <c r="Q19" s="23" t="s">
        <v>36</v>
      </c>
      <c r="R19" s="23" t="s">
        <v>37</v>
      </c>
      <c r="S19" s="23" t="s">
        <v>38</v>
      </c>
      <c r="T19" s="23" t="s">
        <v>39</v>
      </c>
      <c r="U19" s="23" t="s">
        <v>40</v>
      </c>
      <c r="V19" s="23" t="s">
        <v>41</v>
      </c>
      <c r="W19" s="23" t="s">
        <v>42</v>
      </c>
      <c r="X19" s="23" t="s">
        <v>43</v>
      </c>
      <c r="Y19" s="23" t="s">
        <v>44</v>
      </c>
      <c r="Z19" s="23" t="s">
        <v>45</v>
      </c>
      <c r="AA19" s="23">
        <v>14980.15</v>
      </c>
      <c r="AB19" s="23">
        <v>4.76</v>
      </c>
      <c r="AC19" s="23"/>
      <c r="AD19" s="23"/>
      <c r="AE19" s="10"/>
      <c r="AF19" s="10"/>
    </row>
    <row r="20" spans="1:32" ht="15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22"/>
      <c r="AC20" s="25" t="s">
        <v>46</v>
      </c>
      <c r="AD20" s="33">
        <f>SUM(AD14:AD19)</f>
        <v>167488.70000000001</v>
      </c>
      <c r="AE20" s="10"/>
      <c r="AF20" s="10"/>
    </row>
    <row r="21" spans="1:32" ht="30.75" customHeight="1" x14ac:dyDescent="0.25">
      <c r="A21" s="38" t="s">
        <v>70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  <c r="AE21" s="10"/>
      <c r="AF21" s="10"/>
    </row>
    <row r="22" spans="1:32" ht="24" customHeight="1" x14ac:dyDescent="0.25">
      <c r="A22" s="53" t="s">
        <v>69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10"/>
      <c r="AF22" s="10"/>
    </row>
    <row r="23" spans="1:32" ht="21.75" customHeight="1" x14ac:dyDescent="0.25">
      <c r="A23" s="51" t="s">
        <v>57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10"/>
      <c r="AF23" s="10"/>
    </row>
    <row r="24" spans="1:32" ht="7.5" hidden="1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</row>
    <row r="25" spans="1:32" ht="20.25" hidden="1" customHeight="1" x14ac:dyDescent="0.25">
      <c r="A25" s="49"/>
      <c r="B25" s="43"/>
      <c r="C25" s="15"/>
      <c r="D25" s="16"/>
      <c r="E25" s="54"/>
      <c r="F25" s="5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32" ht="40.5" hidden="1" customHeight="1" x14ac:dyDescent="0.25">
      <c r="A26" s="42"/>
      <c r="B26" s="43"/>
      <c r="C26" s="17"/>
      <c r="D26" s="16"/>
      <c r="E26" s="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2" ht="37.5" hidden="1" customHeight="1" x14ac:dyDescent="0.25">
      <c r="A27" s="42"/>
      <c r="B27" s="43"/>
      <c r="C27" s="17"/>
      <c r="D27" s="16"/>
      <c r="E27" s="19"/>
      <c r="F27" s="1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2" ht="32.25" hidden="1" customHeight="1" x14ac:dyDescent="0.25">
      <c r="A28" s="42"/>
      <c r="B28" s="43"/>
      <c r="C28" s="17"/>
      <c r="D28" s="16"/>
      <c r="E28" s="18"/>
      <c r="F28" s="1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ht="15.75" x14ac:dyDescent="0.25">
      <c r="A29" s="14"/>
      <c r="B29" s="14"/>
      <c r="C29" s="14"/>
      <c r="D29" s="14"/>
      <c r="E29" s="14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3"/>
      <c r="AB29" s="3"/>
      <c r="AC29" s="3"/>
    </row>
  </sheetData>
  <mergeCells count="33">
    <mergeCell ref="AA1:AD1"/>
    <mergeCell ref="AA2:AD2"/>
    <mergeCell ref="AA3:AD3"/>
    <mergeCell ref="A26:B26"/>
    <mergeCell ref="A11:AD11"/>
    <mergeCell ref="A12:A13"/>
    <mergeCell ref="B12:C13"/>
    <mergeCell ref="D12:D13"/>
    <mergeCell ref="E12:E13"/>
    <mergeCell ref="F12:F13"/>
    <mergeCell ref="AC12:AC13"/>
    <mergeCell ref="A9:AD9"/>
    <mergeCell ref="A5:AD5"/>
    <mergeCell ref="A7:B7"/>
    <mergeCell ref="C7:AD7"/>
    <mergeCell ref="A8:B8"/>
    <mergeCell ref="A28:B28"/>
    <mergeCell ref="A25:B25"/>
    <mergeCell ref="A24:AD24"/>
    <mergeCell ref="A23:AD23"/>
    <mergeCell ref="A22:AD22"/>
    <mergeCell ref="E25:F25"/>
    <mergeCell ref="B19:C19"/>
    <mergeCell ref="A20:AA20"/>
    <mergeCell ref="A21:AD21"/>
    <mergeCell ref="C8:AD8"/>
    <mergeCell ref="A27:B27"/>
    <mergeCell ref="A10:AD10"/>
    <mergeCell ref="B16:C16"/>
    <mergeCell ref="B18:C18"/>
    <mergeCell ref="B14:C14"/>
    <mergeCell ref="B15:C15"/>
    <mergeCell ref="B17:C17"/>
  </mergeCells>
  <pageMargins left="0.39370078740157483" right="0.39370078740157483" top="0.39370078740157483" bottom="0.39370078740157483" header="0" footer="0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2026-06-01T13:06:55Z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