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_Готовые проекты\"/>
    </mc:Choice>
  </mc:AlternateContent>
  <bookViews>
    <workbookView xWindow="0" yWindow="0" windowWidth="28770" windowHeight="4890"/>
  </bookViews>
  <sheets>
    <sheet name="ОНМЦ" sheetId="1" r:id="rId1"/>
  </sheets>
  <definedNames>
    <definedName name="_xlnm.Print_Area" localSheetId="0">ОНМЦ!$A$1:$T$19</definedName>
  </definedNames>
  <calcPr calcId="162913"/>
</workbook>
</file>

<file path=xl/calcChain.xml><?xml version="1.0" encoding="utf-8"?>
<calcChain xmlns="http://schemas.openxmlformats.org/spreadsheetml/2006/main">
  <c r="J12" i="1" l="1"/>
  <c r="L12" i="1" s="1"/>
  <c r="M12" i="1" s="1"/>
  <c r="N12" i="1" s="1"/>
  <c r="E8" i="1" l="1"/>
  <c r="L11" i="1" l="1"/>
  <c r="M11" i="1" l="1"/>
  <c r="L8" i="1" l="1"/>
  <c r="L9" i="1" l="1"/>
  <c r="M9" i="1" s="1"/>
  <c r="L10" i="1"/>
  <c r="M10" i="1" s="1"/>
  <c r="N9" i="1" l="1"/>
  <c r="P8" i="1"/>
  <c r="O8" i="1"/>
  <c r="M8" i="1"/>
  <c r="Q8" i="1" l="1"/>
  <c r="S8" i="1" s="1"/>
  <c r="T8" i="1" l="1"/>
  <c r="T14" i="1" s="1"/>
</calcChain>
</file>

<file path=xl/sharedStrings.xml><?xml version="1.0" encoding="utf-8"?>
<sst xmlns="http://schemas.openxmlformats.org/spreadsheetml/2006/main" count="52" uniqueCount="49">
  <si>
    <t>№ п/п</t>
  </si>
  <si>
    <t xml:space="preserve">Международное непатентованное
или группировочное
или химическое наименование
</t>
  </si>
  <si>
    <t>Характеристики товара (форма выпуска)</t>
  </si>
  <si>
    <t>Единица измерения</t>
  </si>
  <si>
    <t>Количество закупаемого товара</t>
  </si>
  <si>
    <t>Методы определения и обоснования цены</t>
  </si>
  <si>
    <t xml:space="preserve">Источники информации о цене товара </t>
  </si>
  <si>
    <t>Начальная (максимальная) цена за позицию, руб.</t>
  </si>
  <si>
    <t>Информация о цене Поставщика №1</t>
  </si>
  <si>
    <t>Коэффициент вариации</t>
  </si>
  <si>
    <t>Однородность цен</t>
  </si>
  <si>
    <t>Kол-во ед. изм. в упаковке</t>
  </si>
  <si>
    <t>Тарифный метод</t>
  </si>
  <si>
    <t>Метод сопоставимых рыночных цен (анализ рынка)</t>
  </si>
  <si>
    <t>Средневзвешенная цена</t>
  </si>
  <si>
    <t>№ закупки (контракта)</t>
  </si>
  <si>
    <t>Сумма</t>
  </si>
  <si>
    <t>Кол-во</t>
  </si>
  <si>
    <t>Лекарственная форма, дозировка</t>
  </si>
  <si>
    <t>Цена за единицу продукции в соответствии с источником информации, рублей</t>
  </si>
  <si>
    <t>Используемый метод определения Н(М)ЦК: в соответствии с приказом Минздрава России от 19 декабря 2019 г. N 1064н "О порядке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осуществлении закупок лекарственных препаратов для медицинского применения".</t>
  </si>
  <si>
    <t>Референтная цена в расчете не используется до появления этих цен в ЕИС (согласно п.6 Порядка Приказа 1064н)</t>
  </si>
  <si>
    <t>Обоснование определения Н(М)ЦК: Минимальное значение единицы лекарственного средства выявлено методами сопоставимых рыночных цен (анализа рынка) в соответствии с ч. 2-6 и 8 статьи 22 Федерального закона от 05 апреля 2013 № 44-ФЗ "О контрактной системе в сфере закупок товаров, работ, услуг для обеспечения государственных и муниципальных нужд", тарифным методом на основании данных Государственного реестра предельных отпускных цен производителей на лекарственные препараты, включенные в перечень жизненно необходимых важнейших лекарственных препаратов (далее ЖНВЛП), рассчитанной средневзвешенной цены на основании всех заключенных заказчиком контрактов или договоров на поставку планируемого к закупке лекарственного препарата с учетом эквивалентных лекарственных форм и дозировок за прошедшие 12 месяцев.</t>
  </si>
  <si>
    <t>НДС составляет 10 % в соответствии с п.4 ч.2 ст. 164 Налогового кодекса РФ</t>
  </si>
  <si>
    <t>Оптовая надбавка,%</t>
  </si>
  <si>
    <t>Цена за единицу продукции в соответствии с источником информации, рублей (без НДС и ОН)</t>
  </si>
  <si>
    <t>Цена заказчика за единицу продукции, рублей (с НДС и ОН)</t>
  </si>
  <si>
    <t>Минимальное значение за единицу измерения, руб (без НДС и ОН)</t>
  </si>
  <si>
    <t>Цена за упаковку продукции в соответствии с источником информации, рублей (тарифный метод - без НДС и ОН)</t>
  </si>
  <si>
    <t>Оптовая надбавка устанавливается только для лекарственных препаратов, включенных в перечень ЖНВЛП (Решение правления региональной службы по тарифам Кировской области от 12.09.2023 N 31/1-нпс-2024 "Об установлении на территории Кировской области предельных размеров оптовых надбавок и предельных размеров розничных надбавок к фактическим отпускным ценам (без учёта налога на добавленную стоимость), установленным производителями лекарственных препаратов, на лекарственные препараты, включенные в перечень жизненно необходимых и важнейших лекарственных препаратов"</t>
  </si>
  <si>
    <t>Предельные размеры оптовых надбавок к фактическим отпускным ценам производителей утверждены Решением правления региональной службы по тарифам Кировской области от 12.09.2023 N 31/1-нпс-2024 "Об установлении на территории Кировской области предельных размеров оптовых надбавок и предельных размеров розничных надбавок к фактическим отпускным ценам (без учёта налога на добавленную стоимость), установленным производителями лекарственных препаратов, на лекарственные препараты, включенные в перечень жизненно необходимых и важнейших лекарственных препаратов"</t>
  </si>
  <si>
    <t>Обоснование начальной (максимальной) цены контракта</t>
  </si>
  <si>
    <t>Начальная (максимальная) цена контракта</t>
  </si>
  <si>
    <t>Цена заказчика за единицу продукции, рублей (без НДС и ОН)</t>
  </si>
  <si>
    <t>Дата регистрации цены (№ решения), РУ</t>
  </si>
  <si>
    <t>Поставка лекарственных препаратов для медицинского применения</t>
  </si>
  <si>
    <t>мл</t>
  </si>
  <si>
    <t>Поставка лекарственных препаратов: ЙОПРОМИД</t>
  </si>
  <si>
    <t>ЙОПРОМИД</t>
  </si>
  <si>
    <t>Информация о цене Поставщика №2</t>
  </si>
  <si>
    <t>Информация о цене Поставщика №3</t>
  </si>
  <si>
    <t>100</t>
  </si>
  <si>
    <t>раствор для инъекций 
370 мг йода/мл
100 мл</t>
  </si>
  <si>
    <t>03.11.2023 1673/20-23
ЛП-№(001592)-(РГ-RU)</t>
  </si>
  <si>
    <t>300</t>
  </si>
  <si>
    <t>раствор для инъекций, 370 мг йода/мл, 30 мл - флаконы (10)  - коробки картонные (для стационаров)</t>
  </si>
  <si>
    <t>100276446125100240-592ЕАТ-2025</t>
  </si>
  <si>
    <t>*В рамках Закупочной сессии 100276446126100153 не было получено ни одного предложения</t>
  </si>
  <si>
    <t>14,624 (не используется)*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</si>
</sst>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6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/>
    </xf>
    <xf numFmtId="0" fontId="3" fillId="0" borderId="0" xfId="0" applyFont="1"/>
    <xf numFmtId="4" fontId="2" fillId="0" borderId="5" xfId="0" applyNumberFormat="1" applyFont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" fontId="1" fillId="0" borderId="5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4" fontId="0" fillId="0" borderId="0" xfId="0" applyNumberFormat="1"/>
    <xf numFmtId="3" fontId="0" fillId="0" borderId="0" xfId="0" applyNumberFormat="1"/>
    <xf numFmtId="4" fontId="1" fillId="0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49" fontId="2" fillId="2" borderId="5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164" fontId="0" fillId="0" borderId="0" xfId="2" applyFont="1" applyAlignment="1">
      <alignment horizontal="left" vertical="top"/>
    </xf>
    <xf numFmtId="4" fontId="1" fillId="3" borderId="2" xfId="0" applyNumberFormat="1" applyFont="1" applyFill="1" applyBorder="1" applyAlignment="1">
      <alignment vertical="top"/>
    </xf>
    <xf numFmtId="4" fontId="1" fillId="3" borderId="3" xfId="0" applyNumberFormat="1" applyFont="1" applyFill="1" applyBorder="1" applyAlignment="1">
      <alignment vertical="top"/>
    </xf>
    <xf numFmtId="4" fontId="1" fillId="3" borderId="4" xfId="0" applyNumberFormat="1" applyFont="1" applyFill="1" applyBorder="1" applyAlignment="1">
      <alignment vertical="top"/>
    </xf>
    <xf numFmtId="0" fontId="1" fillId="0" borderId="0" xfId="0" applyFont="1" applyAlignment="1">
      <alignment horizontal="left"/>
    </xf>
    <xf numFmtId="0" fontId="9" fillId="0" borderId="0" xfId="0" applyFont="1"/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1" fontId="0" fillId="0" borderId="0" xfId="0" applyNumberFormat="1"/>
    <xf numFmtId="1" fontId="2" fillId="0" borderId="0" xfId="0" applyNumberFormat="1" applyFont="1" applyBorder="1" applyAlignment="1">
      <alignment horizontal="center" vertical="center"/>
    </xf>
    <xf numFmtId="1" fontId="1" fillId="3" borderId="3" xfId="0" applyNumberFormat="1" applyFont="1" applyFill="1" applyBorder="1" applyAlignment="1">
      <alignment vertical="top"/>
    </xf>
    <xf numFmtId="1" fontId="2" fillId="0" borderId="3" xfId="0" applyNumberFormat="1" applyFont="1" applyBorder="1" applyAlignment="1" applyProtection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 vertical="top" wrapText="1"/>
    </xf>
    <xf numFmtId="4" fontId="1" fillId="0" borderId="6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6" xfId="1"/>
    <cellStyle name="Финансовый" xfId="2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tabSelected="1" zoomScaleNormal="100" workbookViewId="0">
      <selection activeCell="A7" sqref="A7"/>
    </sheetView>
  </sheetViews>
  <sheetFormatPr defaultRowHeight="15" x14ac:dyDescent="0.25"/>
  <cols>
    <col min="1" max="1" width="7.5703125" customWidth="1"/>
    <col min="2" max="2" width="14.5703125" customWidth="1"/>
    <col min="3" max="3" width="19.28515625" customWidth="1"/>
    <col min="4" max="4" width="8.5703125" customWidth="1"/>
    <col min="5" max="5" width="8.5703125" style="11" customWidth="1"/>
    <col min="6" max="6" width="10.5703125" customWidth="1"/>
    <col min="7" max="7" width="25.5703125" customWidth="1"/>
    <col min="8" max="8" width="15.5703125" customWidth="1"/>
    <col min="9" max="9" width="10.5703125" customWidth="1"/>
    <col min="10" max="10" width="10.5703125" style="10" customWidth="1"/>
    <col min="11" max="11" width="5.7109375" bestFit="1" customWidth="1"/>
    <col min="12" max="14" width="10.5703125" customWidth="1"/>
    <col min="15" max="15" width="8.5703125" customWidth="1"/>
    <col min="16" max="16" width="6.5703125" customWidth="1"/>
    <col min="17" max="17" width="11.5703125" customWidth="1"/>
    <col min="18" max="18" width="5.5703125" style="45" customWidth="1"/>
    <col min="19" max="19" width="10.5703125" customWidth="1"/>
    <col min="20" max="20" width="19.7109375" customWidth="1"/>
    <col min="261" max="261" width="3.7109375" customWidth="1"/>
    <col min="262" max="262" width="36.140625" customWidth="1"/>
    <col min="263" max="263" width="16.85546875" customWidth="1"/>
    <col min="264" max="265" width="8.42578125" customWidth="1"/>
    <col min="266" max="266" width="13.28515625" customWidth="1"/>
    <col min="267" max="267" width="25.7109375" customWidth="1"/>
    <col min="268" max="268" width="15.7109375" customWidth="1"/>
    <col min="269" max="269" width="10.7109375" customWidth="1"/>
    <col min="270" max="270" width="14.28515625" customWidth="1"/>
    <col min="271" max="271" width="5.7109375" bestFit="1" customWidth="1"/>
    <col min="272" max="272" width="12" customWidth="1"/>
    <col min="273" max="273" width="12.42578125" customWidth="1"/>
    <col min="274" max="274" width="19.42578125" bestFit="1" customWidth="1"/>
    <col min="517" max="517" width="3.7109375" customWidth="1"/>
    <col min="518" max="518" width="36.140625" customWidth="1"/>
    <col min="519" max="519" width="16.85546875" customWidth="1"/>
    <col min="520" max="521" width="8.42578125" customWidth="1"/>
    <col min="522" max="522" width="13.28515625" customWidth="1"/>
    <col min="523" max="523" width="25.7109375" customWidth="1"/>
    <col min="524" max="524" width="15.7109375" customWidth="1"/>
    <col min="525" max="525" width="10.7109375" customWidth="1"/>
    <col min="526" max="526" width="14.28515625" customWidth="1"/>
    <col min="527" max="527" width="5.7109375" bestFit="1" customWidth="1"/>
    <col min="528" max="528" width="12" customWidth="1"/>
    <col min="529" max="529" width="12.42578125" customWidth="1"/>
    <col min="530" max="530" width="19.42578125" bestFit="1" customWidth="1"/>
    <col min="773" max="773" width="3.7109375" customWidth="1"/>
    <col min="774" max="774" width="36.140625" customWidth="1"/>
    <col min="775" max="775" width="16.85546875" customWidth="1"/>
    <col min="776" max="777" width="8.42578125" customWidth="1"/>
    <col min="778" max="778" width="13.28515625" customWidth="1"/>
    <col min="779" max="779" width="25.7109375" customWidth="1"/>
    <col min="780" max="780" width="15.7109375" customWidth="1"/>
    <col min="781" max="781" width="10.7109375" customWidth="1"/>
    <col min="782" max="782" width="14.28515625" customWidth="1"/>
    <col min="783" max="783" width="5.7109375" bestFit="1" customWidth="1"/>
    <col min="784" max="784" width="12" customWidth="1"/>
    <col min="785" max="785" width="12.42578125" customWidth="1"/>
    <col min="786" max="786" width="19.42578125" bestFit="1" customWidth="1"/>
    <col min="1029" max="1029" width="3.7109375" customWidth="1"/>
    <col min="1030" max="1030" width="36.140625" customWidth="1"/>
    <col min="1031" max="1031" width="16.85546875" customWidth="1"/>
    <col min="1032" max="1033" width="8.42578125" customWidth="1"/>
    <col min="1034" max="1034" width="13.28515625" customWidth="1"/>
    <col min="1035" max="1035" width="25.7109375" customWidth="1"/>
    <col min="1036" max="1036" width="15.7109375" customWidth="1"/>
    <col min="1037" max="1037" width="10.7109375" customWidth="1"/>
    <col min="1038" max="1038" width="14.28515625" customWidth="1"/>
    <col min="1039" max="1039" width="5.7109375" bestFit="1" customWidth="1"/>
    <col min="1040" max="1040" width="12" customWidth="1"/>
    <col min="1041" max="1041" width="12.42578125" customWidth="1"/>
    <col min="1042" max="1042" width="19.42578125" bestFit="1" customWidth="1"/>
    <col min="1285" max="1285" width="3.7109375" customWidth="1"/>
    <col min="1286" max="1286" width="36.140625" customWidth="1"/>
    <col min="1287" max="1287" width="16.85546875" customWidth="1"/>
    <col min="1288" max="1289" width="8.42578125" customWidth="1"/>
    <col min="1290" max="1290" width="13.28515625" customWidth="1"/>
    <col min="1291" max="1291" width="25.7109375" customWidth="1"/>
    <col min="1292" max="1292" width="15.7109375" customWidth="1"/>
    <col min="1293" max="1293" width="10.7109375" customWidth="1"/>
    <col min="1294" max="1294" width="14.28515625" customWidth="1"/>
    <col min="1295" max="1295" width="5.7109375" bestFit="1" customWidth="1"/>
    <col min="1296" max="1296" width="12" customWidth="1"/>
    <col min="1297" max="1297" width="12.42578125" customWidth="1"/>
    <col min="1298" max="1298" width="19.42578125" bestFit="1" customWidth="1"/>
    <col min="1541" max="1541" width="3.7109375" customWidth="1"/>
    <col min="1542" max="1542" width="36.140625" customWidth="1"/>
    <col min="1543" max="1543" width="16.85546875" customWidth="1"/>
    <col min="1544" max="1545" width="8.42578125" customWidth="1"/>
    <col min="1546" max="1546" width="13.28515625" customWidth="1"/>
    <col min="1547" max="1547" width="25.7109375" customWidth="1"/>
    <col min="1548" max="1548" width="15.7109375" customWidth="1"/>
    <col min="1549" max="1549" width="10.7109375" customWidth="1"/>
    <col min="1550" max="1550" width="14.28515625" customWidth="1"/>
    <col min="1551" max="1551" width="5.7109375" bestFit="1" customWidth="1"/>
    <col min="1552" max="1552" width="12" customWidth="1"/>
    <col min="1553" max="1553" width="12.42578125" customWidth="1"/>
    <col min="1554" max="1554" width="19.42578125" bestFit="1" customWidth="1"/>
    <col min="1797" max="1797" width="3.7109375" customWidth="1"/>
    <col min="1798" max="1798" width="36.140625" customWidth="1"/>
    <col min="1799" max="1799" width="16.85546875" customWidth="1"/>
    <col min="1800" max="1801" width="8.42578125" customWidth="1"/>
    <col min="1802" max="1802" width="13.28515625" customWidth="1"/>
    <col min="1803" max="1803" width="25.7109375" customWidth="1"/>
    <col min="1804" max="1804" width="15.7109375" customWidth="1"/>
    <col min="1805" max="1805" width="10.7109375" customWidth="1"/>
    <col min="1806" max="1806" width="14.28515625" customWidth="1"/>
    <col min="1807" max="1807" width="5.7109375" bestFit="1" customWidth="1"/>
    <col min="1808" max="1808" width="12" customWidth="1"/>
    <col min="1809" max="1809" width="12.42578125" customWidth="1"/>
    <col min="1810" max="1810" width="19.42578125" bestFit="1" customWidth="1"/>
    <col min="2053" max="2053" width="3.7109375" customWidth="1"/>
    <col min="2054" max="2054" width="36.140625" customWidth="1"/>
    <col min="2055" max="2055" width="16.85546875" customWidth="1"/>
    <col min="2056" max="2057" width="8.42578125" customWidth="1"/>
    <col min="2058" max="2058" width="13.28515625" customWidth="1"/>
    <col min="2059" max="2059" width="25.7109375" customWidth="1"/>
    <col min="2060" max="2060" width="15.7109375" customWidth="1"/>
    <col min="2061" max="2061" width="10.7109375" customWidth="1"/>
    <col min="2062" max="2062" width="14.28515625" customWidth="1"/>
    <col min="2063" max="2063" width="5.7109375" bestFit="1" customWidth="1"/>
    <col min="2064" max="2064" width="12" customWidth="1"/>
    <col min="2065" max="2065" width="12.42578125" customWidth="1"/>
    <col min="2066" max="2066" width="19.42578125" bestFit="1" customWidth="1"/>
    <col min="2309" max="2309" width="3.7109375" customWidth="1"/>
    <col min="2310" max="2310" width="36.140625" customWidth="1"/>
    <col min="2311" max="2311" width="16.85546875" customWidth="1"/>
    <col min="2312" max="2313" width="8.42578125" customWidth="1"/>
    <col min="2314" max="2314" width="13.28515625" customWidth="1"/>
    <col min="2315" max="2315" width="25.7109375" customWidth="1"/>
    <col min="2316" max="2316" width="15.7109375" customWidth="1"/>
    <col min="2317" max="2317" width="10.7109375" customWidth="1"/>
    <col min="2318" max="2318" width="14.28515625" customWidth="1"/>
    <col min="2319" max="2319" width="5.7109375" bestFit="1" customWidth="1"/>
    <col min="2320" max="2320" width="12" customWidth="1"/>
    <col min="2321" max="2321" width="12.42578125" customWidth="1"/>
    <col min="2322" max="2322" width="19.42578125" bestFit="1" customWidth="1"/>
    <col min="2565" max="2565" width="3.7109375" customWidth="1"/>
    <col min="2566" max="2566" width="36.140625" customWidth="1"/>
    <col min="2567" max="2567" width="16.85546875" customWidth="1"/>
    <col min="2568" max="2569" width="8.42578125" customWidth="1"/>
    <col min="2570" max="2570" width="13.28515625" customWidth="1"/>
    <col min="2571" max="2571" width="25.7109375" customWidth="1"/>
    <col min="2572" max="2572" width="15.7109375" customWidth="1"/>
    <col min="2573" max="2573" width="10.7109375" customWidth="1"/>
    <col min="2574" max="2574" width="14.28515625" customWidth="1"/>
    <col min="2575" max="2575" width="5.7109375" bestFit="1" customWidth="1"/>
    <col min="2576" max="2576" width="12" customWidth="1"/>
    <col min="2577" max="2577" width="12.42578125" customWidth="1"/>
    <col min="2578" max="2578" width="19.42578125" bestFit="1" customWidth="1"/>
    <col min="2821" max="2821" width="3.7109375" customWidth="1"/>
    <col min="2822" max="2822" width="36.140625" customWidth="1"/>
    <col min="2823" max="2823" width="16.85546875" customWidth="1"/>
    <col min="2824" max="2825" width="8.42578125" customWidth="1"/>
    <col min="2826" max="2826" width="13.28515625" customWidth="1"/>
    <col min="2827" max="2827" width="25.7109375" customWidth="1"/>
    <col min="2828" max="2828" width="15.7109375" customWidth="1"/>
    <col min="2829" max="2829" width="10.7109375" customWidth="1"/>
    <col min="2830" max="2830" width="14.28515625" customWidth="1"/>
    <col min="2831" max="2831" width="5.7109375" bestFit="1" customWidth="1"/>
    <col min="2832" max="2832" width="12" customWidth="1"/>
    <col min="2833" max="2833" width="12.42578125" customWidth="1"/>
    <col min="2834" max="2834" width="19.42578125" bestFit="1" customWidth="1"/>
    <col min="3077" max="3077" width="3.7109375" customWidth="1"/>
    <col min="3078" max="3078" width="36.140625" customWidth="1"/>
    <col min="3079" max="3079" width="16.85546875" customWidth="1"/>
    <col min="3080" max="3081" width="8.42578125" customWidth="1"/>
    <col min="3082" max="3082" width="13.28515625" customWidth="1"/>
    <col min="3083" max="3083" width="25.7109375" customWidth="1"/>
    <col min="3084" max="3084" width="15.7109375" customWidth="1"/>
    <col min="3085" max="3085" width="10.7109375" customWidth="1"/>
    <col min="3086" max="3086" width="14.28515625" customWidth="1"/>
    <col min="3087" max="3087" width="5.7109375" bestFit="1" customWidth="1"/>
    <col min="3088" max="3088" width="12" customWidth="1"/>
    <col min="3089" max="3089" width="12.42578125" customWidth="1"/>
    <col min="3090" max="3090" width="19.42578125" bestFit="1" customWidth="1"/>
    <col min="3333" max="3333" width="3.7109375" customWidth="1"/>
    <col min="3334" max="3334" width="36.140625" customWidth="1"/>
    <col min="3335" max="3335" width="16.85546875" customWidth="1"/>
    <col min="3336" max="3337" width="8.42578125" customWidth="1"/>
    <col min="3338" max="3338" width="13.28515625" customWidth="1"/>
    <col min="3339" max="3339" width="25.7109375" customWidth="1"/>
    <col min="3340" max="3340" width="15.7109375" customWidth="1"/>
    <col min="3341" max="3341" width="10.7109375" customWidth="1"/>
    <col min="3342" max="3342" width="14.28515625" customWidth="1"/>
    <col min="3343" max="3343" width="5.7109375" bestFit="1" customWidth="1"/>
    <col min="3344" max="3344" width="12" customWidth="1"/>
    <col min="3345" max="3345" width="12.42578125" customWidth="1"/>
    <col min="3346" max="3346" width="19.42578125" bestFit="1" customWidth="1"/>
    <col min="3589" max="3589" width="3.7109375" customWidth="1"/>
    <col min="3590" max="3590" width="36.140625" customWidth="1"/>
    <col min="3591" max="3591" width="16.85546875" customWidth="1"/>
    <col min="3592" max="3593" width="8.42578125" customWidth="1"/>
    <col min="3594" max="3594" width="13.28515625" customWidth="1"/>
    <col min="3595" max="3595" width="25.7109375" customWidth="1"/>
    <col min="3596" max="3596" width="15.7109375" customWidth="1"/>
    <col min="3597" max="3597" width="10.7109375" customWidth="1"/>
    <col min="3598" max="3598" width="14.28515625" customWidth="1"/>
    <col min="3599" max="3599" width="5.7109375" bestFit="1" customWidth="1"/>
    <col min="3600" max="3600" width="12" customWidth="1"/>
    <col min="3601" max="3601" width="12.42578125" customWidth="1"/>
    <col min="3602" max="3602" width="19.42578125" bestFit="1" customWidth="1"/>
    <col min="3845" max="3845" width="3.7109375" customWidth="1"/>
    <col min="3846" max="3846" width="36.140625" customWidth="1"/>
    <col min="3847" max="3847" width="16.85546875" customWidth="1"/>
    <col min="3848" max="3849" width="8.42578125" customWidth="1"/>
    <col min="3850" max="3850" width="13.28515625" customWidth="1"/>
    <col min="3851" max="3851" width="25.7109375" customWidth="1"/>
    <col min="3852" max="3852" width="15.7109375" customWidth="1"/>
    <col min="3853" max="3853" width="10.7109375" customWidth="1"/>
    <col min="3854" max="3854" width="14.28515625" customWidth="1"/>
    <col min="3855" max="3855" width="5.7109375" bestFit="1" customWidth="1"/>
    <col min="3856" max="3856" width="12" customWidth="1"/>
    <col min="3857" max="3857" width="12.42578125" customWidth="1"/>
    <col min="3858" max="3858" width="19.42578125" bestFit="1" customWidth="1"/>
    <col min="4101" max="4101" width="3.7109375" customWidth="1"/>
    <col min="4102" max="4102" width="36.140625" customWidth="1"/>
    <col min="4103" max="4103" width="16.85546875" customWidth="1"/>
    <col min="4104" max="4105" width="8.42578125" customWidth="1"/>
    <col min="4106" max="4106" width="13.28515625" customWidth="1"/>
    <col min="4107" max="4107" width="25.7109375" customWidth="1"/>
    <col min="4108" max="4108" width="15.7109375" customWidth="1"/>
    <col min="4109" max="4109" width="10.7109375" customWidth="1"/>
    <col min="4110" max="4110" width="14.28515625" customWidth="1"/>
    <col min="4111" max="4111" width="5.7109375" bestFit="1" customWidth="1"/>
    <col min="4112" max="4112" width="12" customWidth="1"/>
    <col min="4113" max="4113" width="12.42578125" customWidth="1"/>
    <col min="4114" max="4114" width="19.42578125" bestFit="1" customWidth="1"/>
    <col min="4357" max="4357" width="3.7109375" customWidth="1"/>
    <col min="4358" max="4358" width="36.140625" customWidth="1"/>
    <col min="4359" max="4359" width="16.85546875" customWidth="1"/>
    <col min="4360" max="4361" width="8.42578125" customWidth="1"/>
    <col min="4362" max="4362" width="13.28515625" customWidth="1"/>
    <col min="4363" max="4363" width="25.7109375" customWidth="1"/>
    <col min="4364" max="4364" width="15.7109375" customWidth="1"/>
    <col min="4365" max="4365" width="10.7109375" customWidth="1"/>
    <col min="4366" max="4366" width="14.28515625" customWidth="1"/>
    <col min="4367" max="4367" width="5.7109375" bestFit="1" customWidth="1"/>
    <col min="4368" max="4368" width="12" customWidth="1"/>
    <col min="4369" max="4369" width="12.42578125" customWidth="1"/>
    <col min="4370" max="4370" width="19.42578125" bestFit="1" customWidth="1"/>
    <col min="4613" max="4613" width="3.7109375" customWidth="1"/>
    <col min="4614" max="4614" width="36.140625" customWidth="1"/>
    <col min="4615" max="4615" width="16.85546875" customWidth="1"/>
    <col min="4616" max="4617" width="8.42578125" customWidth="1"/>
    <col min="4618" max="4618" width="13.28515625" customWidth="1"/>
    <col min="4619" max="4619" width="25.7109375" customWidth="1"/>
    <col min="4620" max="4620" width="15.7109375" customWidth="1"/>
    <col min="4621" max="4621" width="10.7109375" customWidth="1"/>
    <col min="4622" max="4622" width="14.28515625" customWidth="1"/>
    <col min="4623" max="4623" width="5.7109375" bestFit="1" customWidth="1"/>
    <col min="4624" max="4624" width="12" customWidth="1"/>
    <col min="4625" max="4625" width="12.42578125" customWidth="1"/>
    <col min="4626" max="4626" width="19.42578125" bestFit="1" customWidth="1"/>
    <col min="4869" max="4869" width="3.7109375" customWidth="1"/>
    <col min="4870" max="4870" width="36.140625" customWidth="1"/>
    <col min="4871" max="4871" width="16.85546875" customWidth="1"/>
    <col min="4872" max="4873" width="8.42578125" customWidth="1"/>
    <col min="4874" max="4874" width="13.28515625" customWidth="1"/>
    <col min="4875" max="4875" width="25.7109375" customWidth="1"/>
    <col min="4876" max="4876" width="15.7109375" customWidth="1"/>
    <col min="4877" max="4877" width="10.7109375" customWidth="1"/>
    <col min="4878" max="4878" width="14.28515625" customWidth="1"/>
    <col min="4879" max="4879" width="5.7109375" bestFit="1" customWidth="1"/>
    <col min="4880" max="4880" width="12" customWidth="1"/>
    <col min="4881" max="4881" width="12.42578125" customWidth="1"/>
    <col min="4882" max="4882" width="19.42578125" bestFit="1" customWidth="1"/>
    <col min="5125" max="5125" width="3.7109375" customWidth="1"/>
    <col min="5126" max="5126" width="36.140625" customWidth="1"/>
    <col min="5127" max="5127" width="16.85546875" customWidth="1"/>
    <col min="5128" max="5129" width="8.42578125" customWidth="1"/>
    <col min="5130" max="5130" width="13.28515625" customWidth="1"/>
    <col min="5131" max="5131" width="25.7109375" customWidth="1"/>
    <col min="5132" max="5132" width="15.7109375" customWidth="1"/>
    <col min="5133" max="5133" width="10.7109375" customWidth="1"/>
    <col min="5134" max="5134" width="14.28515625" customWidth="1"/>
    <col min="5135" max="5135" width="5.7109375" bestFit="1" customWidth="1"/>
    <col min="5136" max="5136" width="12" customWidth="1"/>
    <col min="5137" max="5137" width="12.42578125" customWidth="1"/>
    <col min="5138" max="5138" width="19.42578125" bestFit="1" customWidth="1"/>
    <col min="5381" max="5381" width="3.7109375" customWidth="1"/>
    <col min="5382" max="5382" width="36.140625" customWidth="1"/>
    <col min="5383" max="5383" width="16.85546875" customWidth="1"/>
    <col min="5384" max="5385" width="8.42578125" customWidth="1"/>
    <col min="5386" max="5386" width="13.28515625" customWidth="1"/>
    <col min="5387" max="5387" width="25.7109375" customWidth="1"/>
    <col min="5388" max="5388" width="15.7109375" customWidth="1"/>
    <col min="5389" max="5389" width="10.7109375" customWidth="1"/>
    <col min="5390" max="5390" width="14.28515625" customWidth="1"/>
    <col min="5391" max="5391" width="5.7109375" bestFit="1" customWidth="1"/>
    <col min="5392" max="5392" width="12" customWidth="1"/>
    <col min="5393" max="5393" width="12.42578125" customWidth="1"/>
    <col min="5394" max="5394" width="19.42578125" bestFit="1" customWidth="1"/>
    <col min="5637" max="5637" width="3.7109375" customWidth="1"/>
    <col min="5638" max="5638" width="36.140625" customWidth="1"/>
    <col min="5639" max="5639" width="16.85546875" customWidth="1"/>
    <col min="5640" max="5641" width="8.42578125" customWidth="1"/>
    <col min="5642" max="5642" width="13.28515625" customWidth="1"/>
    <col min="5643" max="5643" width="25.7109375" customWidth="1"/>
    <col min="5644" max="5644" width="15.7109375" customWidth="1"/>
    <col min="5645" max="5645" width="10.7109375" customWidth="1"/>
    <col min="5646" max="5646" width="14.28515625" customWidth="1"/>
    <col min="5647" max="5647" width="5.7109375" bestFit="1" customWidth="1"/>
    <col min="5648" max="5648" width="12" customWidth="1"/>
    <col min="5649" max="5649" width="12.42578125" customWidth="1"/>
    <col min="5650" max="5650" width="19.42578125" bestFit="1" customWidth="1"/>
    <col min="5893" max="5893" width="3.7109375" customWidth="1"/>
    <col min="5894" max="5894" width="36.140625" customWidth="1"/>
    <col min="5895" max="5895" width="16.85546875" customWidth="1"/>
    <col min="5896" max="5897" width="8.42578125" customWidth="1"/>
    <col min="5898" max="5898" width="13.28515625" customWidth="1"/>
    <col min="5899" max="5899" width="25.7109375" customWidth="1"/>
    <col min="5900" max="5900" width="15.7109375" customWidth="1"/>
    <col min="5901" max="5901" width="10.7109375" customWidth="1"/>
    <col min="5902" max="5902" width="14.28515625" customWidth="1"/>
    <col min="5903" max="5903" width="5.7109375" bestFit="1" customWidth="1"/>
    <col min="5904" max="5904" width="12" customWidth="1"/>
    <col min="5905" max="5905" width="12.42578125" customWidth="1"/>
    <col min="5906" max="5906" width="19.42578125" bestFit="1" customWidth="1"/>
    <col min="6149" max="6149" width="3.7109375" customWidth="1"/>
    <col min="6150" max="6150" width="36.140625" customWidth="1"/>
    <col min="6151" max="6151" width="16.85546875" customWidth="1"/>
    <col min="6152" max="6153" width="8.42578125" customWidth="1"/>
    <col min="6154" max="6154" width="13.28515625" customWidth="1"/>
    <col min="6155" max="6155" width="25.7109375" customWidth="1"/>
    <col min="6156" max="6156" width="15.7109375" customWidth="1"/>
    <col min="6157" max="6157" width="10.7109375" customWidth="1"/>
    <col min="6158" max="6158" width="14.28515625" customWidth="1"/>
    <col min="6159" max="6159" width="5.7109375" bestFit="1" customWidth="1"/>
    <col min="6160" max="6160" width="12" customWidth="1"/>
    <col min="6161" max="6161" width="12.42578125" customWidth="1"/>
    <col min="6162" max="6162" width="19.42578125" bestFit="1" customWidth="1"/>
    <col min="6405" max="6405" width="3.7109375" customWidth="1"/>
    <col min="6406" max="6406" width="36.140625" customWidth="1"/>
    <col min="6407" max="6407" width="16.85546875" customWidth="1"/>
    <col min="6408" max="6409" width="8.42578125" customWidth="1"/>
    <col min="6410" max="6410" width="13.28515625" customWidth="1"/>
    <col min="6411" max="6411" width="25.7109375" customWidth="1"/>
    <col min="6412" max="6412" width="15.7109375" customWidth="1"/>
    <col min="6413" max="6413" width="10.7109375" customWidth="1"/>
    <col min="6414" max="6414" width="14.28515625" customWidth="1"/>
    <col min="6415" max="6415" width="5.7109375" bestFit="1" customWidth="1"/>
    <col min="6416" max="6416" width="12" customWidth="1"/>
    <col min="6417" max="6417" width="12.42578125" customWidth="1"/>
    <col min="6418" max="6418" width="19.42578125" bestFit="1" customWidth="1"/>
    <col min="6661" max="6661" width="3.7109375" customWidth="1"/>
    <col min="6662" max="6662" width="36.140625" customWidth="1"/>
    <col min="6663" max="6663" width="16.85546875" customWidth="1"/>
    <col min="6664" max="6665" width="8.42578125" customWidth="1"/>
    <col min="6666" max="6666" width="13.28515625" customWidth="1"/>
    <col min="6667" max="6667" width="25.7109375" customWidth="1"/>
    <col min="6668" max="6668" width="15.7109375" customWidth="1"/>
    <col min="6669" max="6669" width="10.7109375" customWidth="1"/>
    <col min="6670" max="6670" width="14.28515625" customWidth="1"/>
    <col min="6671" max="6671" width="5.7109375" bestFit="1" customWidth="1"/>
    <col min="6672" max="6672" width="12" customWidth="1"/>
    <col min="6673" max="6673" width="12.42578125" customWidth="1"/>
    <col min="6674" max="6674" width="19.42578125" bestFit="1" customWidth="1"/>
    <col min="6917" max="6917" width="3.7109375" customWidth="1"/>
    <col min="6918" max="6918" width="36.140625" customWidth="1"/>
    <col min="6919" max="6919" width="16.85546875" customWidth="1"/>
    <col min="6920" max="6921" width="8.42578125" customWidth="1"/>
    <col min="6922" max="6922" width="13.28515625" customWidth="1"/>
    <col min="6923" max="6923" width="25.7109375" customWidth="1"/>
    <col min="6924" max="6924" width="15.7109375" customWidth="1"/>
    <col min="6925" max="6925" width="10.7109375" customWidth="1"/>
    <col min="6926" max="6926" width="14.28515625" customWidth="1"/>
    <col min="6927" max="6927" width="5.7109375" bestFit="1" customWidth="1"/>
    <col min="6928" max="6928" width="12" customWidth="1"/>
    <col min="6929" max="6929" width="12.42578125" customWidth="1"/>
    <col min="6930" max="6930" width="19.42578125" bestFit="1" customWidth="1"/>
    <col min="7173" max="7173" width="3.7109375" customWidth="1"/>
    <col min="7174" max="7174" width="36.140625" customWidth="1"/>
    <col min="7175" max="7175" width="16.85546875" customWidth="1"/>
    <col min="7176" max="7177" width="8.42578125" customWidth="1"/>
    <col min="7178" max="7178" width="13.28515625" customWidth="1"/>
    <col min="7179" max="7179" width="25.7109375" customWidth="1"/>
    <col min="7180" max="7180" width="15.7109375" customWidth="1"/>
    <col min="7181" max="7181" width="10.7109375" customWidth="1"/>
    <col min="7182" max="7182" width="14.28515625" customWidth="1"/>
    <col min="7183" max="7183" width="5.7109375" bestFit="1" customWidth="1"/>
    <col min="7184" max="7184" width="12" customWidth="1"/>
    <col min="7185" max="7185" width="12.42578125" customWidth="1"/>
    <col min="7186" max="7186" width="19.42578125" bestFit="1" customWidth="1"/>
    <col min="7429" max="7429" width="3.7109375" customWidth="1"/>
    <col min="7430" max="7430" width="36.140625" customWidth="1"/>
    <col min="7431" max="7431" width="16.85546875" customWidth="1"/>
    <col min="7432" max="7433" width="8.42578125" customWidth="1"/>
    <col min="7434" max="7434" width="13.28515625" customWidth="1"/>
    <col min="7435" max="7435" width="25.7109375" customWidth="1"/>
    <col min="7436" max="7436" width="15.7109375" customWidth="1"/>
    <col min="7437" max="7437" width="10.7109375" customWidth="1"/>
    <col min="7438" max="7438" width="14.28515625" customWidth="1"/>
    <col min="7439" max="7439" width="5.7109375" bestFit="1" customWidth="1"/>
    <col min="7440" max="7440" width="12" customWidth="1"/>
    <col min="7441" max="7441" width="12.42578125" customWidth="1"/>
    <col min="7442" max="7442" width="19.42578125" bestFit="1" customWidth="1"/>
    <col min="7685" max="7685" width="3.7109375" customWidth="1"/>
    <col min="7686" max="7686" width="36.140625" customWidth="1"/>
    <col min="7687" max="7687" width="16.85546875" customWidth="1"/>
    <col min="7688" max="7689" width="8.42578125" customWidth="1"/>
    <col min="7690" max="7690" width="13.28515625" customWidth="1"/>
    <col min="7691" max="7691" width="25.7109375" customWidth="1"/>
    <col min="7692" max="7692" width="15.7109375" customWidth="1"/>
    <col min="7693" max="7693" width="10.7109375" customWidth="1"/>
    <col min="7694" max="7694" width="14.28515625" customWidth="1"/>
    <col min="7695" max="7695" width="5.7109375" bestFit="1" customWidth="1"/>
    <col min="7696" max="7696" width="12" customWidth="1"/>
    <col min="7697" max="7697" width="12.42578125" customWidth="1"/>
    <col min="7698" max="7698" width="19.42578125" bestFit="1" customWidth="1"/>
    <col min="7941" max="7941" width="3.7109375" customWidth="1"/>
    <col min="7942" max="7942" width="36.140625" customWidth="1"/>
    <col min="7943" max="7943" width="16.85546875" customWidth="1"/>
    <col min="7944" max="7945" width="8.42578125" customWidth="1"/>
    <col min="7946" max="7946" width="13.28515625" customWidth="1"/>
    <col min="7947" max="7947" width="25.7109375" customWidth="1"/>
    <col min="7948" max="7948" width="15.7109375" customWidth="1"/>
    <col min="7949" max="7949" width="10.7109375" customWidth="1"/>
    <col min="7950" max="7950" width="14.28515625" customWidth="1"/>
    <col min="7951" max="7951" width="5.7109375" bestFit="1" customWidth="1"/>
    <col min="7952" max="7952" width="12" customWidth="1"/>
    <col min="7953" max="7953" width="12.42578125" customWidth="1"/>
    <col min="7954" max="7954" width="19.42578125" bestFit="1" customWidth="1"/>
    <col min="8197" max="8197" width="3.7109375" customWidth="1"/>
    <col min="8198" max="8198" width="36.140625" customWidth="1"/>
    <col min="8199" max="8199" width="16.85546875" customWidth="1"/>
    <col min="8200" max="8201" width="8.42578125" customWidth="1"/>
    <col min="8202" max="8202" width="13.28515625" customWidth="1"/>
    <col min="8203" max="8203" width="25.7109375" customWidth="1"/>
    <col min="8204" max="8204" width="15.7109375" customWidth="1"/>
    <col min="8205" max="8205" width="10.7109375" customWidth="1"/>
    <col min="8206" max="8206" width="14.28515625" customWidth="1"/>
    <col min="8207" max="8207" width="5.7109375" bestFit="1" customWidth="1"/>
    <col min="8208" max="8208" width="12" customWidth="1"/>
    <col min="8209" max="8209" width="12.42578125" customWidth="1"/>
    <col min="8210" max="8210" width="19.42578125" bestFit="1" customWidth="1"/>
    <col min="8453" max="8453" width="3.7109375" customWidth="1"/>
    <col min="8454" max="8454" width="36.140625" customWidth="1"/>
    <col min="8455" max="8455" width="16.85546875" customWidth="1"/>
    <col min="8456" max="8457" width="8.42578125" customWidth="1"/>
    <col min="8458" max="8458" width="13.28515625" customWidth="1"/>
    <col min="8459" max="8459" width="25.7109375" customWidth="1"/>
    <col min="8460" max="8460" width="15.7109375" customWidth="1"/>
    <col min="8461" max="8461" width="10.7109375" customWidth="1"/>
    <col min="8462" max="8462" width="14.28515625" customWidth="1"/>
    <col min="8463" max="8463" width="5.7109375" bestFit="1" customWidth="1"/>
    <col min="8464" max="8464" width="12" customWidth="1"/>
    <col min="8465" max="8465" width="12.42578125" customWidth="1"/>
    <col min="8466" max="8466" width="19.42578125" bestFit="1" customWidth="1"/>
    <col min="8709" max="8709" width="3.7109375" customWidth="1"/>
    <col min="8710" max="8710" width="36.140625" customWidth="1"/>
    <col min="8711" max="8711" width="16.85546875" customWidth="1"/>
    <col min="8712" max="8713" width="8.42578125" customWidth="1"/>
    <col min="8714" max="8714" width="13.28515625" customWidth="1"/>
    <col min="8715" max="8715" width="25.7109375" customWidth="1"/>
    <col min="8716" max="8716" width="15.7109375" customWidth="1"/>
    <col min="8717" max="8717" width="10.7109375" customWidth="1"/>
    <col min="8718" max="8718" width="14.28515625" customWidth="1"/>
    <col min="8719" max="8719" width="5.7109375" bestFit="1" customWidth="1"/>
    <col min="8720" max="8720" width="12" customWidth="1"/>
    <col min="8721" max="8721" width="12.42578125" customWidth="1"/>
    <col min="8722" max="8722" width="19.42578125" bestFit="1" customWidth="1"/>
    <col min="8965" max="8965" width="3.7109375" customWidth="1"/>
    <col min="8966" max="8966" width="36.140625" customWidth="1"/>
    <col min="8967" max="8967" width="16.85546875" customWidth="1"/>
    <col min="8968" max="8969" width="8.42578125" customWidth="1"/>
    <col min="8970" max="8970" width="13.28515625" customWidth="1"/>
    <col min="8971" max="8971" width="25.7109375" customWidth="1"/>
    <col min="8972" max="8972" width="15.7109375" customWidth="1"/>
    <col min="8973" max="8973" width="10.7109375" customWidth="1"/>
    <col min="8974" max="8974" width="14.28515625" customWidth="1"/>
    <col min="8975" max="8975" width="5.7109375" bestFit="1" customWidth="1"/>
    <col min="8976" max="8976" width="12" customWidth="1"/>
    <col min="8977" max="8977" width="12.42578125" customWidth="1"/>
    <col min="8978" max="8978" width="19.42578125" bestFit="1" customWidth="1"/>
    <col min="9221" max="9221" width="3.7109375" customWidth="1"/>
    <col min="9222" max="9222" width="36.140625" customWidth="1"/>
    <col min="9223" max="9223" width="16.85546875" customWidth="1"/>
    <col min="9224" max="9225" width="8.42578125" customWidth="1"/>
    <col min="9226" max="9226" width="13.28515625" customWidth="1"/>
    <col min="9227" max="9227" width="25.7109375" customWidth="1"/>
    <col min="9228" max="9228" width="15.7109375" customWidth="1"/>
    <col min="9229" max="9229" width="10.7109375" customWidth="1"/>
    <col min="9230" max="9230" width="14.28515625" customWidth="1"/>
    <col min="9231" max="9231" width="5.7109375" bestFit="1" customWidth="1"/>
    <col min="9232" max="9232" width="12" customWidth="1"/>
    <col min="9233" max="9233" width="12.42578125" customWidth="1"/>
    <col min="9234" max="9234" width="19.42578125" bestFit="1" customWidth="1"/>
    <col min="9477" max="9477" width="3.7109375" customWidth="1"/>
    <col min="9478" max="9478" width="36.140625" customWidth="1"/>
    <col min="9479" max="9479" width="16.85546875" customWidth="1"/>
    <col min="9480" max="9481" width="8.42578125" customWidth="1"/>
    <col min="9482" max="9482" width="13.28515625" customWidth="1"/>
    <col min="9483" max="9483" width="25.7109375" customWidth="1"/>
    <col min="9484" max="9484" width="15.7109375" customWidth="1"/>
    <col min="9485" max="9485" width="10.7109375" customWidth="1"/>
    <col min="9486" max="9486" width="14.28515625" customWidth="1"/>
    <col min="9487" max="9487" width="5.7109375" bestFit="1" customWidth="1"/>
    <col min="9488" max="9488" width="12" customWidth="1"/>
    <col min="9489" max="9489" width="12.42578125" customWidth="1"/>
    <col min="9490" max="9490" width="19.42578125" bestFit="1" customWidth="1"/>
    <col min="9733" max="9733" width="3.7109375" customWidth="1"/>
    <col min="9734" max="9734" width="36.140625" customWidth="1"/>
    <col min="9735" max="9735" width="16.85546875" customWidth="1"/>
    <col min="9736" max="9737" width="8.42578125" customWidth="1"/>
    <col min="9738" max="9738" width="13.28515625" customWidth="1"/>
    <col min="9739" max="9739" width="25.7109375" customWidth="1"/>
    <col min="9740" max="9740" width="15.7109375" customWidth="1"/>
    <col min="9741" max="9741" width="10.7109375" customWidth="1"/>
    <col min="9742" max="9742" width="14.28515625" customWidth="1"/>
    <col min="9743" max="9743" width="5.7109375" bestFit="1" customWidth="1"/>
    <col min="9744" max="9744" width="12" customWidth="1"/>
    <col min="9745" max="9745" width="12.42578125" customWidth="1"/>
    <col min="9746" max="9746" width="19.42578125" bestFit="1" customWidth="1"/>
    <col min="9989" max="9989" width="3.7109375" customWidth="1"/>
    <col min="9990" max="9990" width="36.140625" customWidth="1"/>
    <col min="9991" max="9991" width="16.85546875" customWidth="1"/>
    <col min="9992" max="9993" width="8.42578125" customWidth="1"/>
    <col min="9994" max="9994" width="13.28515625" customWidth="1"/>
    <col min="9995" max="9995" width="25.7109375" customWidth="1"/>
    <col min="9996" max="9996" width="15.7109375" customWidth="1"/>
    <col min="9997" max="9997" width="10.7109375" customWidth="1"/>
    <col min="9998" max="9998" width="14.28515625" customWidth="1"/>
    <col min="9999" max="9999" width="5.7109375" bestFit="1" customWidth="1"/>
    <col min="10000" max="10000" width="12" customWidth="1"/>
    <col min="10001" max="10001" width="12.42578125" customWidth="1"/>
    <col min="10002" max="10002" width="19.42578125" bestFit="1" customWidth="1"/>
    <col min="10245" max="10245" width="3.7109375" customWidth="1"/>
    <col min="10246" max="10246" width="36.140625" customWidth="1"/>
    <col min="10247" max="10247" width="16.85546875" customWidth="1"/>
    <col min="10248" max="10249" width="8.42578125" customWidth="1"/>
    <col min="10250" max="10250" width="13.28515625" customWidth="1"/>
    <col min="10251" max="10251" width="25.7109375" customWidth="1"/>
    <col min="10252" max="10252" width="15.7109375" customWidth="1"/>
    <col min="10253" max="10253" width="10.7109375" customWidth="1"/>
    <col min="10254" max="10254" width="14.28515625" customWidth="1"/>
    <col min="10255" max="10255" width="5.7109375" bestFit="1" customWidth="1"/>
    <col min="10256" max="10256" width="12" customWidth="1"/>
    <col min="10257" max="10257" width="12.42578125" customWidth="1"/>
    <col min="10258" max="10258" width="19.42578125" bestFit="1" customWidth="1"/>
    <col min="10501" max="10501" width="3.7109375" customWidth="1"/>
    <col min="10502" max="10502" width="36.140625" customWidth="1"/>
    <col min="10503" max="10503" width="16.85546875" customWidth="1"/>
    <col min="10504" max="10505" width="8.42578125" customWidth="1"/>
    <col min="10506" max="10506" width="13.28515625" customWidth="1"/>
    <col min="10507" max="10507" width="25.7109375" customWidth="1"/>
    <col min="10508" max="10508" width="15.7109375" customWidth="1"/>
    <col min="10509" max="10509" width="10.7109375" customWidth="1"/>
    <col min="10510" max="10510" width="14.28515625" customWidth="1"/>
    <col min="10511" max="10511" width="5.7109375" bestFit="1" customWidth="1"/>
    <col min="10512" max="10512" width="12" customWidth="1"/>
    <col min="10513" max="10513" width="12.42578125" customWidth="1"/>
    <col min="10514" max="10514" width="19.42578125" bestFit="1" customWidth="1"/>
    <col min="10757" max="10757" width="3.7109375" customWidth="1"/>
    <col min="10758" max="10758" width="36.140625" customWidth="1"/>
    <col min="10759" max="10759" width="16.85546875" customWidth="1"/>
    <col min="10760" max="10761" width="8.42578125" customWidth="1"/>
    <col min="10762" max="10762" width="13.28515625" customWidth="1"/>
    <col min="10763" max="10763" width="25.7109375" customWidth="1"/>
    <col min="10764" max="10764" width="15.7109375" customWidth="1"/>
    <col min="10765" max="10765" width="10.7109375" customWidth="1"/>
    <col min="10766" max="10766" width="14.28515625" customWidth="1"/>
    <col min="10767" max="10767" width="5.7109375" bestFit="1" customWidth="1"/>
    <col min="10768" max="10768" width="12" customWidth="1"/>
    <col min="10769" max="10769" width="12.42578125" customWidth="1"/>
    <col min="10770" max="10770" width="19.42578125" bestFit="1" customWidth="1"/>
    <col min="11013" max="11013" width="3.7109375" customWidth="1"/>
    <col min="11014" max="11014" width="36.140625" customWidth="1"/>
    <col min="11015" max="11015" width="16.85546875" customWidth="1"/>
    <col min="11016" max="11017" width="8.42578125" customWidth="1"/>
    <col min="11018" max="11018" width="13.28515625" customWidth="1"/>
    <col min="11019" max="11019" width="25.7109375" customWidth="1"/>
    <col min="11020" max="11020" width="15.7109375" customWidth="1"/>
    <col min="11021" max="11021" width="10.7109375" customWidth="1"/>
    <col min="11022" max="11022" width="14.28515625" customWidth="1"/>
    <col min="11023" max="11023" width="5.7109375" bestFit="1" customWidth="1"/>
    <col min="11024" max="11024" width="12" customWidth="1"/>
    <col min="11025" max="11025" width="12.42578125" customWidth="1"/>
    <col min="11026" max="11026" width="19.42578125" bestFit="1" customWidth="1"/>
    <col min="11269" max="11269" width="3.7109375" customWidth="1"/>
    <col min="11270" max="11270" width="36.140625" customWidth="1"/>
    <col min="11271" max="11271" width="16.85546875" customWidth="1"/>
    <col min="11272" max="11273" width="8.42578125" customWidth="1"/>
    <col min="11274" max="11274" width="13.28515625" customWidth="1"/>
    <col min="11275" max="11275" width="25.7109375" customWidth="1"/>
    <col min="11276" max="11276" width="15.7109375" customWidth="1"/>
    <col min="11277" max="11277" width="10.7109375" customWidth="1"/>
    <col min="11278" max="11278" width="14.28515625" customWidth="1"/>
    <col min="11279" max="11279" width="5.7109375" bestFit="1" customWidth="1"/>
    <col min="11280" max="11280" width="12" customWidth="1"/>
    <col min="11281" max="11281" width="12.42578125" customWidth="1"/>
    <col min="11282" max="11282" width="19.42578125" bestFit="1" customWidth="1"/>
    <col min="11525" max="11525" width="3.7109375" customWidth="1"/>
    <col min="11526" max="11526" width="36.140625" customWidth="1"/>
    <col min="11527" max="11527" width="16.85546875" customWidth="1"/>
    <col min="11528" max="11529" width="8.42578125" customWidth="1"/>
    <col min="11530" max="11530" width="13.28515625" customWidth="1"/>
    <col min="11531" max="11531" width="25.7109375" customWidth="1"/>
    <col min="11532" max="11532" width="15.7109375" customWidth="1"/>
    <col min="11533" max="11533" width="10.7109375" customWidth="1"/>
    <col min="11534" max="11534" width="14.28515625" customWidth="1"/>
    <col min="11535" max="11535" width="5.7109375" bestFit="1" customWidth="1"/>
    <col min="11536" max="11536" width="12" customWidth="1"/>
    <col min="11537" max="11537" width="12.42578125" customWidth="1"/>
    <col min="11538" max="11538" width="19.42578125" bestFit="1" customWidth="1"/>
    <col min="11781" max="11781" width="3.7109375" customWidth="1"/>
    <col min="11782" max="11782" width="36.140625" customWidth="1"/>
    <col min="11783" max="11783" width="16.85546875" customWidth="1"/>
    <col min="11784" max="11785" width="8.42578125" customWidth="1"/>
    <col min="11786" max="11786" width="13.28515625" customWidth="1"/>
    <col min="11787" max="11787" width="25.7109375" customWidth="1"/>
    <col min="11788" max="11788" width="15.7109375" customWidth="1"/>
    <col min="11789" max="11789" width="10.7109375" customWidth="1"/>
    <col min="11790" max="11790" width="14.28515625" customWidth="1"/>
    <col min="11791" max="11791" width="5.7109375" bestFit="1" customWidth="1"/>
    <col min="11792" max="11792" width="12" customWidth="1"/>
    <col min="11793" max="11793" width="12.42578125" customWidth="1"/>
    <col min="11794" max="11794" width="19.42578125" bestFit="1" customWidth="1"/>
    <col min="12037" max="12037" width="3.7109375" customWidth="1"/>
    <col min="12038" max="12038" width="36.140625" customWidth="1"/>
    <col min="12039" max="12039" width="16.85546875" customWidth="1"/>
    <col min="12040" max="12041" width="8.42578125" customWidth="1"/>
    <col min="12042" max="12042" width="13.28515625" customWidth="1"/>
    <col min="12043" max="12043" width="25.7109375" customWidth="1"/>
    <col min="12044" max="12044" width="15.7109375" customWidth="1"/>
    <col min="12045" max="12045" width="10.7109375" customWidth="1"/>
    <col min="12046" max="12046" width="14.28515625" customWidth="1"/>
    <col min="12047" max="12047" width="5.7109375" bestFit="1" customWidth="1"/>
    <col min="12048" max="12048" width="12" customWidth="1"/>
    <col min="12049" max="12049" width="12.42578125" customWidth="1"/>
    <col min="12050" max="12050" width="19.42578125" bestFit="1" customWidth="1"/>
    <col min="12293" max="12293" width="3.7109375" customWidth="1"/>
    <col min="12294" max="12294" width="36.140625" customWidth="1"/>
    <col min="12295" max="12295" width="16.85546875" customWidth="1"/>
    <col min="12296" max="12297" width="8.42578125" customWidth="1"/>
    <col min="12298" max="12298" width="13.28515625" customWidth="1"/>
    <col min="12299" max="12299" width="25.7109375" customWidth="1"/>
    <col min="12300" max="12300" width="15.7109375" customWidth="1"/>
    <col min="12301" max="12301" width="10.7109375" customWidth="1"/>
    <col min="12302" max="12302" width="14.28515625" customWidth="1"/>
    <col min="12303" max="12303" width="5.7109375" bestFit="1" customWidth="1"/>
    <col min="12304" max="12304" width="12" customWidth="1"/>
    <col min="12305" max="12305" width="12.42578125" customWidth="1"/>
    <col min="12306" max="12306" width="19.42578125" bestFit="1" customWidth="1"/>
    <col min="12549" max="12549" width="3.7109375" customWidth="1"/>
    <col min="12550" max="12550" width="36.140625" customWidth="1"/>
    <col min="12551" max="12551" width="16.85546875" customWidth="1"/>
    <col min="12552" max="12553" width="8.42578125" customWidth="1"/>
    <col min="12554" max="12554" width="13.28515625" customWidth="1"/>
    <col min="12555" max="12555" width="25.7109375" customWidth="1"/>
    <col min="12556" max="12556" width="15.7109375" customWidth="1"/>
    <col min="12557" max="12557" width="10.7109375" customWidth="1"/>
    <col min="12558" max="12558" width="14.28515625" customWidth="1"/>
    <col min="12559" max="12559" width="5.7109375" bestFit="1" customWidth="1"/>
    <col min="12560" max="12560" width="12" customWidth="1"/>
    <col min="12561" max="12561" width="12.42578125" customWidth="1"/>
    <col min="12562" max="12562" width="19.42578125" bestFit="1" customWidth="1"/>
    <col min="12805" max="12805" width="3.7109375" customWidth="1"/>
    <col min="12806" max="12806" width="36.140625" customWidth="1"/>
    <col min="12807" max="12807" width="16.85546875" customWidth="1"/>
    <col min="12808" max="12809" width="8.42578125" customWidth="1"/>
    <col min="12810" max="12810" width="13.28515625" customWidth="1"/>
    <col min="12811" max="12811" width="25.7109375" customWidth="1"/>
    <col min="12812" max="12812" width="15.7109375" customWidth="1"/>
    <col min="12813" max="12813" width="10.7109375" customWidth="1"/>
    <col min="12814" max="12814" width="14.28515625" customWidth="1"/>
    <col min="12815" max="12815" width="5.7109375" bestFit="1" customWidth="1"/>
    <col min="12816" max="12816" width="12" customWidth="1"/>
    <col min="12817" max="12817" width="12.42578125" customWidth="1"/>
    <col min="12818" max="12818" width="19.42578125" bestFit="1" customWidth="1"/>
    <col min="13061" max="13061" width="3.7109375" customWidth="1"/>
    <col min="13062" max="13062" width="36.140625" customWidth="1"/>
    <col min="13063" max="13063" width="16.85546875" customWidth="1"/>
    <col min="13064" max="13065" width="8.42578125" customWidth="1"/>
    <col min="13066" max="13066" width="13.28515625" customWidth="1"/>
    <col min="13067" max="13067" width="25.7109375" customWidth="1"/>
    <col min="13068" max="13068" width="15.7109375" customWidth="1"/>
    <col min="13069" max="13069" width="10.7109375" customWidth="1"/>
    <col min="13070" max="13070" width="14.28515625" customWidth="1"/>
    <col min="13071" max="13071" width="5.7109375" bestFit="1" customWidth="1"/>
    <col min="13072" max="13072" width="12" customWidth="1"/>
    <col min="13073" max="13073" width="12.42578125" customWidth="1"/>
    <col min="13074" max="13074" width="19.42578125" bestFit="1" customWidth="1"/>
    <col min="13317" max="13317" width="3.7109375" customWidth="1"/>
    <col min="13318" max="13318" width="36.140625" customWidth="1"/>
    <col min="13319" max="13319" width="16.85546875" customWidth="1"/>
    <col min="13320" max="13321" width="8.42578125" customWidth="1"/>
    <col min="13322" max="13322" width="13.28515625" customWidth="1"/>
    <col min="13323" max="13323" width="25.7109375" customWidth="1"/>
    <col min="13324" max="13324" width="15.7109375" customWidth="1"/>
    <col min="13325" max="13325" width="10.7109375" customWidth="1"/>
    <col min="13326" max="13326" width="14.28515625" customWidth="1"/>
    <col min="13327" max="13327" width="5.7109375" bestFit="1" customWidth="1"/>
    <col min="13328" max="13328" width="12" customWidth="1"/>
    <col min="13329" max="13329" width="12.42578125" customWidth="1"/>
    <col min="13330" max="13330" width="19.42578125" bestFit="1" customWidth="1"/>
    <col min="13573" max="13573" width="3.7109375" customWidth="1"/>
    <col min="13574" max="13574" width="36.140625" customWidth="1"/>
    <col min="13575" max="13575" width="16.85546875" customWidth="1"/>
    <col min="13576" max="13577" width="8.42578125" customWidth="1"/>
    <col min="13578" max="13578" width="13.28515625" customWidth="1"/>
    <col min="13579" max="13579" width="25.7109375" customWidth="1"/>
    <col min="13580" max="13580" width="15.7109375" customWidth="1"/>
    <col min="13581" max="13581" width="10.7109375" customWidth="1"/>
    <col min="13582" max="13582" width="14.28515625" customWidth="1"/>
    <col min="13583" max="13583" width="5.7109375" bestFit="1" customWidth="1"/>
    <col min="13584" max="13584" width="12" customWidth="1"/>
    <col min="13585" max="13585" width="12.42578125" customWidth="1"/>
    <col min="13586" max="13586" width="19.42578125" bestFit="1" customWidth="1"/>
    <col min="13829" max="13829" width="3.7109375" customWidth="1"/>
    <col min="13830" max="13830" width="36.140625" customWidth="1"/>
    <col min="13831" max="13831" width="16.85546875" customWidth="1"/>
    <col min="13832" max="13833" width="8.42578125" customWidth="1"/>
    <col min="13834" max="13834" width="13.28515625" customWidth="1"/>
    <col min="13835" max="13835" width="25.7109375" customWidth="1"/>
    <col min="13836" max="13836" width="15.7109375" customWidth="1"/>
    <col min="13837" max="13837" width="10.7109375" customWidth="1"/>
    <col min="13838" max="13838" width="14.28515625" customWidth="1"/>
    <col min="13839" max="13839" width="5.7109375" bestFit="1" customWidth="1"/>
    <col min="13840" max="13840" width="12" customWidth="1"/>
    <col min="13841" max="13841" width="12.42578125" customWidth="1"/>
    <col min="13842" max="13842" width="19.42578125" bestFit="1" customWidth="1"/>
    <col min="14085" max="14085" width="3.7109375" customWidth="1"/>
    <col min="14086" max="14086" width="36.140625" customWidth="1"/>
    <col min="14087" max="14087" width="16.85546875" customWidth="1"/>
    <col min="14088" max="14089" width="8.42578125" customWidth="1"/>
    <col min="14090" max="14090" width="13.28515625" customWidth="1"/>
    <col min="14091" max="14091" width="25.7109375" customWidth="1"/>
    <col min="14092" max="14092" width="15.7109375" customWidth="1"/>
    <col min="14093" max="14093" width="10.7109375" customWidth="1"/>
    <col min="14094" max="14094" width="14.28515625" customWidth="1"/>
    <col min="14095" max="14095" width="5.7109375" bestFit="1" customWidth="1"/>
    <col min="14096" max="14096" width="12" customWidth="1"/>
    <col min="14097" max="14097" width="12.42578125" customWidth="1"/>
    <col min="14098" max="14098" width="19.42578125" bestFit="1" customWidth="1"/>
    <col min="14341" max="14341" width="3.7109375" customWidth="1"/>
    <col min="14342" max="14342" width="36.140625" customWidth="1"/>
    <col min="14343" max="14343" width="16.85546875" customWidth="1"/>
    <col min="14344" max="14345" width="8.42578125" customWidth="1"/>
    <col min="14346" max="14346" width="13.28515625" customWidth="1"/>
    <col min="14347" max="14347" width="25.7109375" customWidth="1"/>
    <col min="14348" max="14348" width="15.7109375" customWidth="1"/>
    <col min="14349" max="14349" width="10.7109375" customWidth="1"/>
    <col min="14350" max="14350" width="14.28515625" customWidth="1"/>
    <col min="14351" max="14351" width="5.7109375" bestFit="1" customWidth="1"/>
    <col min="14352" max="14352" width="12" customWidth="1"/>
    <col min="14353" max="14353" width="12.42578125" customWidth="1"/>
    <col min="14354" max="14354" width="19.42578125" bestFit="1" customWidth="1"/>
    <col min="14597" max="14597" width="3.7109375" customWidth="1"/>
    <col min="14598" max="14598" width="36.140625" customWidth="1"/>
    <col min="14599" max="14599" width="16.85546875" customWidth="1"/>
    <col min="14600" max="14601" width="8.42578125" customWidth="1"/>
    <col min="14602" max="14602" width="13.28515625" customWidth="1"/>
    <col min="14603" max="14603" width="25.7109375" customWidth="1"/>
    <col min="14604" max="14604" width="15.7109375" customWidth="1"/>
    <col min="14605" max="14605" width="10.7109375" customWidth="1"/>
    <col min="14606" max="14606" width="14.28515625" customWidth="1"/>
    <col min="14607" max="14607" width="5.7109375" bestFit="1" customWidth="1"/>
    <col min="14608" max="14608" width="12" customWidth="1"/>
    <col min="14609" max="14609" width="12.42578125" customWidth="1"/>
    <col min="14610" max="14610" width="19.42578125" bestFit="1" customWidth="1"/>
    <col min="14853" max="14853" width="3.7109375" customWidth="1"/>
    <col min="14854" max="14854" width="36.140625" customWidth="1"/>
    <col min="14855" max="14855" width="16.85546875" customWidth="1"/>
    <col min="14856" max="14857" width="8.42578125" customWidth="1"/>
    <col min="14858" max="14858" width="13.28515625" customWidth="1"/>
    <col min="14859" max="14859" width="25.7109375" customWidth="1"/>
    <col min="14860" max="14860" width="15.7109375" customWidth="1"/>
    <col min="14861" max="14861" width="10.7109375" customWidth="1"/>
    <col min="14862" max="14862" width="14.28515625" customWidth="1"/>
    <col min="14863" max="14863" width="5.7109375" bestFit="1" customWidth="1"/>
    <col min="14864" max="14864" width="12" customWidth="1"/>
    <col min="14865" max="14865" width="12.42578125" customWidth="1"/>
    <col min="14866" max="14866" width="19.42578125" bestFit="1" customWidth="1"/>
    <col min="15109" max="15109" width="3.7109375" customWidth="1"/>
    <col min="15110" max="15110" width="36.140625" customWidth="1"/>
    <col min="15111" max="15111" width="16.85546875" customWidth="1"/>
    <col min="15112" max="15113" width="8.42578125" customWidth="1"/>
    <col min="15114" max="15114" width="13.28515625" customWidth="1"/>
    <col min="15115" max="15115" width="25.7109375" customWidth="1"/>
    <col min="15116" max="15116" width="15.7109375" customWidth="1"/>
    <col min="15117" max="15117" width="10.7109375" customWidth="1"/>
    <col min="15118" max="15118" width="14.28515625" customWidth="1"/>
    <col min="15119" max="15119" width="5.7109375" bestFit="1" customWidth="1"/>
    <col min="15120" max="15120" width="12" customWidth="1"/>
    <col min="15121" max="15121" width="12.42578125" customWidth="1"/>
    <col min="15122" max="15122" width="19.42578125" bestFit="1" customWidth="1"/>
    <col min="15365" max="15365" width="3.7109375" customWidth="1"/>
    <col min="15366" max="15366" width="36.140625" customWidth="1"/>
    <col min="15367" max="15367" width="16.85546875" customWidth="1"/>
    <col min="15368" max="15369" width="8.42578125" customWidth="1"/>
    <col min="15370" max="15370" width="13.28515625" customWidth="1"/>
    <col min="15371" max="15371" width="25.7109375" customWidth="1"/>
    <col min="15372" max="15372" width="15.7109375" customWidth="1"/>
    <col min="15373" max="15373" width="10.7109375" customWidth="1"/>
    <col min="15374" max="15374" width="14.28515625" customWidth="1"/>
    <col min="15375" max="15375" width="5.7109375" bestFit="1" customWidth="1"/>
    <col min="15376" max="15376" width="12" customWidth="1"/>
    <col min="15377" max="15377" width="12.42578125" customWidth="1"/>
    <col min="15378" max="15378" width="19.42578125" bestFit="1" customWidth="1"/>
    <col min="15621" max="15621" width="3.7109375" customWidth="1"/>
    <col min="15622" max="15622" width="36.140625" customWidth="1"/>
    <col min="15623" max="15623" width="16.85546875" customWidth="1"/>
    <col min="15624" max="15625" width="8.42578125" customWidth="1"/>
    <col min="15626" max="15626" width="13.28515625" customWidth="1"/>
    <col min="15627" max="15627" width="25.7109375" customWidth="1"/>
    <col min="15628" max="15628" width="15.7109375" customWidth="1"/>
    <col min="15629" max="15629" width="10.7109375" customWidth="1"/>
    <col min="15630" max="15630" width="14.28515625" customWidth="1"/>
    <col min="15631" max="15631" width="5.7109375" bestFit="1" customWidth="1"/>
    <col min="15632" max="15632" width="12" customWidth="1"/>
    <col min="15633" max="15633" width="12.42578125" customWidth="1"/>
    <col min="15634" max="15634" width="19.42578125" bestFit="1" customWidth="1"/>
    <col min="15877" max="15877" width="3.7109375" customWidth="1"/>
    <col min="15878" max="15878" width="36.140625" customWidth="1"/>
    <col min="15879" max="15879" width="16.85546875" customWidth="1"/>
    <col min="15880" max="15881" width="8.42578125" customWidth="1"/>
    <col min="15882" max="15882" width="13.28515625" customWidth="1"/>
    <col min="15883" max="15883" width="25.7109375" customWidth="1"/>
    <col min="15884" max="15884" width="15.7109375" customWidth="1"/>
    <col min="15885" max="15885" width="10.7109375" customWidth="1"/>
    <col min="15886" max="15886" width="14.28515625" customWidth="1"/>
    <col min="15887" max="15887" width="5.7109375" bestFit="1" customWidth="1"/>
    <col min="15888" max="15888" width="12" customWidth="1"/>
    <col min="15889" max="15889" width="12.42578125" customWidth="1"/>
    <col min="15890" max="15890" width="19.42578125" bestFit="1" customWidth="1"/>
    <col min="16133" max="16133" width="3.7109375" customWidth="1"/>
    <col min="16134" max="16134" width="36.140625" customWidth="1"/>
    <col min="16135" max="16135" width="16.85546875" customWidth="1"/>
    <col min="16136" max="16137" width="8.42578125" customWidth="1"/>
    <col min="16138" max="16138" width="13.28515625" customWidth="1"/>
    <col min="16139" max="16139" width="25.7109375" customWidth="1"/>
    <col min="16140" max="16140" width="15.7109375" customWidth="1"/>
    <col min="16141" max="16141" width="10.7109375" customWidth="1"/>
    <col min="16142" max="16142" width="14.28515625" customWidth="1"/>
    <col min="16143" max="16143" width="5.7109375" bestFit="1" customWidth="1"/>
    <col min="16144" max="16144" width="12" customWidth="1"/>
    <col min="16145" max="16145" width="12.42578125" customWidth="1"/>
    <col min="16146" max="16146" width="19.42578125" bestFit="1" customWidth="1"/>
  </cols>
  <sheetData>
    <row r="1" spans="1:20" s="1" customFormat="1" ht="11.45" customHeight="1" x14ac:dyDescent="0.2">
      <c r="A1" s="56" t="s">
        <v>31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s="1" customFormat="1" ht="11.45" customHeight="1" x14ac:dyDescent="0.2">
      <c r="A2" s="56" t="s">
        <v>35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s="1" customFormat="1" ht="22.7" customHeight="1" x14ac:dyDescent="0.2">
      <c r="A3" s="57" t="s">
        <v>20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s="41" customFormat="1" ht="35.1" customHeight="1" x14ac:dyDescent="0.2">
      <c r="A4" s="57" t="s">
        <v>22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1" customFormat="1" ht="12.6" customHeight="1" x14ac:dyDescent="0.2">
      <c r="A5" s="13"/>
      <c r="B5" s="13"/>
      <c r="C5" s="13"/>
      <c r="D5" s="13"/>
      <c r="E5" s="13"/>
      <c r="F5" s="13"/>
      <c r="G5" s="13"/>
      <c r="H5" s="17"/>
      <c r="I5" s="17"/>
      <c r="J5" s="13"/>
      <c r="K5" s="13"/>
      <c r="L5" s="13"/>
      <c r="M5" s="14"/>
      <c r="N5" s="19"/>
      <c r="O5" s="14"/>
      <c r="P5" s="14"/>
      <c r="Q5" s="13"/>
      <c r="R5" s="46"/>
      <c r="S5" s="14"/>
      <c r="T5" s="2"/>
    </row>
    <row r="6" spans="1:20" s="3" customFormat="1" ht="85.15" customHeight="1" x14ac:dyDescent="0.2">
      <c r="A6" s="21" t="s">
        <v>0</v>
      </c>
      <c r="B6" s="21" t="s">
        <v>1</v>
      </c>
      <c r="C6" s="21" t="s">
        <v>2</v>
      </c>
      <c r="D6" s="22" t="s">
        <v>3</v>
      </c>
      <c r="E6" s="23" t="s">
        <v>4</v>
      </c>
      <c r="F6" s="21" t="s">
        <v>5</v>
      </c>
      <c r="G6" s="60" t="s">
        <v>6</v>
      </c>
      <c r="H6" s="61"/>
      <c r="I6" s="62"/>
      <c r="J6" s="49" t="s">
        <v>28</v>
      </c>
      <c r="K6" s="24" t="s">
        <v>11</v>
      </c>
      <c r="L6" s="20" t="s">
        <v>19</v>
      </c>
      <c r="M6" s="20" t="s">
        <v>25</v>
      </c>
      <c r="N6" s="20" t="s">
        <v>27</v>
      </c>
      <c r="O6" s="20" t="s">
        <v>10</v>
      </c>
      <c r="P6" s="20" t="s">
        <v>9</v>
      </c>
      <c r="Q6" s="20" t="s">
        <v>33</v>
      </c>
      <c r="R6" s="24" t="s">
        <v>24</v>
      </c>
      <c r="S6" s="20" t="s">
        <v>26</v>
      </c>
      <c r="T6" s="20" t="s">
        <v>7</v>
      </c>
    </row>
    <row r="7" spans="1:20" s="6" customFormat="1" ht="12.6" customHeight="1" x14ac:dyDescent="0.25">
      <c r="A7" s="8"/>
      <c r="B7" s="8" t="s">
        <v>37</v>
      </c>
      <c r="C7" s="43"/>
      <c r="D7" s="43"/>
      <c r="E7" s="43"/>
      <c r="F7" s="44"/>
      <c r="G7" s="30" t="s">
        <v>18</v>
      </c>
      <c r="H7" s="58" t="s">
        <v>34</v>
      </c>
      <c r="I7" s="59"/>
      <c r="J7" s="38"/>
      <c r="K7" s="39"/>
      <c r="L7" s="39"/>
      <c r="M7" s="39"/>
      <c r="N7" s="39"/>
      <c r="O7" s="39"/>
      <c r="P7" s="39"/>
      <c r="Q7" s="39"/>
      <c r="R7" s="47"/>
      <c r="S7" s="40"/>
      <c r="T7" s="5"/>
    </row>
    <row r="8" spans="1:20" s="6" customFormat="1" ht="30.2" customHeight="1" x14ac:dyDescent="0.25">
      <c r="A8" s="86">
        <v>1</v>
      </c>
      <c r="B8" s="65" t="s">
        <v>38</v>
      </c>
      <c r="C8" s="65" t="s">
        <v>42</v>
      </c>
      <c r="D8" s="67" t="s">
        <v>36</v>
      </c>
      <c r="E8" s="88">
        <f>100*250</f>
        <v>25000</v>
      </c>
      <c r="F8" s="50" t="s">
        <v>12</v>
      </c>
      <c r="G8" s="31" t="s">
        <v>45</v>
      </c>
      <c r="H8" s="63" t="s">
        <v>43</v>
      </c>
      <c r="I8" s="64"/>
      <c r="J8" s="7">
        <v>4387.2</v>
      </c>
      <c r="K8" s="15" t="s">
        <v>44</v>
      </c>
      <c r="L8" s="12">
        <f>J8/K8</f>
        <v>14.623999999999999</v>
      </c>
      <c r="M8" s="16">
        <f>L8</f>
        <v>14.623999999999999</v>
      </c>
      <c r="N8" s="52" t="s">
        <v>48</v>
      </c>
      <c r="O8" s="74">
        <f>ROUND(AVERAGE(M9:M11),2)</f>
        <v>19.84</v>
      </c>
      <c r="P8" s="74">
        <f>ROUND(((STDEV(M9:M11))/(AVERAGE(M9:M11)))*100,2)</f>
        <v>0.46</v>
      </c>
      <c r="Q8" s="83">
        <f>MIN(N8:N13)</f>
        <v>19.749791492910756</v>
      </c>
      <c r="R8" s="69">
        <v>9</v>
      </c>
      <c r="S8" s="83">
        <f>ROUND((Q8*1.1*(1+R8*0.01)),2)</f>
        <v>23.68</v>
      </c>
      <c r="T8" s="90">
        <f>S8*E8</f>
        <v>592000</v>
      </c>
    </row>
    <row r="9" spans="1:20" s="6" customFormat="1" ht="15" customHeight="1" x14ac:dyDescent="0.25">
      <c r="A9" s="87"/>
      <c r="B9" s="66"/>
      <c r="C9" s="66"/>
      <c r="D9" s="68"/>
      <c r="E9" s="89"/>
      <c r="F9" s="72" t="s">
        <v>13</v>
      </c>
      <c r="G9" s="76" t="s">
        <v>8</v>
      </c>
      <c r="H9" s="77"/>
      <c r="I9" s="78"/>
      <c r="J9" s="7">
        <v>2379.14</v>
      </c>
      <c r="K9" s="15" t="s">
        <v>41</v>
      </c>
      <c r="L9" s="12">
        <f t="shared" ref="L9:L10" si="0">J9/K9</f>
        <v>23.791399999999999</v>
      </c>
      <c r="M9" s="18">
        <f>L9/1.1/(1+R8*0.01)</f>
        <v>19.84270225187656</v>
      </c>
      <c r="N9" s="73">
        <f>MIN(M9:M11)</f>
        <v>19.749791492910756</v>
      </c>
      <c r="O9" s="82"/>
      <c r="P9" s="82"/>
      <c r="Q9" s="84"/>
      <c r="R9" s="70"/>
      <c r="S9" s="84"/>
      <c r="T9" s="94"/>
    </row>
    <row r="10" spans="1:20" s="6" customFormat="1" ht="15" customHeight="1" x14ac:dyDescent="0.25">
      <c r="A10" s="87"/>
      <c r="B10" s="66"/>
      <c r="C10" s="66"/>
      <c r="D10" s="68"/>
      <c r="E10" s="89"/>
      <c r="F10" s="72"/>
      <c r="G10" s="76" t="s">
        <v>39</v>
      </c>
      <c r="H10" s="77"/>
      <c r="I10" s="78"/>
      <c r="J10" s="7">
        <v>2389.9899999999998</v>
      </c>
      <c r="K10" s="15" t="s">
        <v>41</v>
      </c>
      <c r="L10" s="12">
        <f t="shared" si="0"/>
        <v>23.899899999999999</v>
      </c>
      <c r="M10" s="51">
        <f>L10/1.1/(1+R8*0.01)</f>
        <v>19.933194328607168</v>
      </c>
      <c r="N10" s="73"/>
      <c r="O10" s="82"/>
      <c r="P10" s="82"/>
      <c r="Q10" s="84"/>
      <c r="R10" s="70"/>
      <c r="S10" s="84"/>
      <c r="T10" s="94"/>
    </row>
    <row r="11" spans="1:20" s="6" customFormat="1" ht="15" customHeight="1" x14ac:dyDescent="0.25">
      <c r="A11" s="87"/>
      <c r="B11" s="66"/>
      <c r="C11" s="66"/>
      <c r="D11" s="68"/>
      <c r="E11" s="89"/>
      <c r="F11" s="72"/>
      <c r="G11" s="76" t="s">
        <v>40</v>
      </c>
      <c r="H11" s="77"/>
      <c r="I11" s="78"/>
      <c r="J11" s="7">
        <v>2368</v>
      </c>
      <c r="K11" s="15" t="s">
        <v>41</v>
      </c>
      <c r="L11" s="54">
        <f>J11/K11</f>
        <v>23.68</v>
      </c>
      <c r="M11" s="53">
        <f>L11/1.1/(1+R8*0.01)</f>
        <v>19.749791492910756</v>
      </c>
      <c r="N11" s="73"/>
      <c r="O11" s="82"/>
      <c r="P11" s="82"/>
      <c r="Q11" s="84"/>
      <c r="R11" s="70"/>
      <c r="S11" s="84"/>
      <c r="T11" s="94"/>
    </row>
    <row r="12" spans="1:20" s="6" customFormat="1" ht="15" customHeight="1" x14ac:dyDescent="0.25">
      <c r="A12" s="87"/>
      <c r="B12" s="66"/>
      <c r="C12" s="66"/>
      <c r="D12" s="68"/>
      <c r="E12" s="89"/>
      <c r="F12" s="72" t="s">
        <v>14</v>
      </c>
      <c r="G12" s="55" t="s">
        <v>46</v>
      </c>
      <c r="H12" s="33">
        <v>119450</v>
      </c>
      <c r="I12" s="35">
        <v>50</v>
      </c>
      <c r="J12" s="90">
        <f>SUM(H12:H13)/SUM(I12:I13)</f>
        <v>2389</v>
      </c>
      <c r="K12" s="92" t="s">
        <v>41</v>
      </c>
      <c r="L12" s="74">
        <f t="shared" ref="L12" si="1">J12/K12</f>
        <v>23.89</v>
      </c>
      <c r="M12" s="74">
        <f>L12/1.1/(1+R3*0.01)</f>
        <v>21.718181818181819</v>
      </c>
      <c r="N12" s="73">
        <f>MIN(M12)</f>
        <v>21.718181818181819</v>
      </c>
      <c r="O12" s="82"/>
      <c r="P12" s="82"/>
      <c r="Q12" s="84"/>
      <c r="R12" s="70"/>
      <c r="S12" s="84"/>
      <c r="T12" s="94"/>
    </row>
    <row r="13" spans="1:20" s="6" customFormat="1" ht="15" customHeight="1" x14ac:dyDescent="0.25">
      <c r="A13" s="87"/>
      <c r="B13" s="66"/>
      <c r="C13" s="66"/>
      <c r="D13" s="68"/>
      <c r="E13" s="89"/>
      <c r="F13" s="72"/>
      <c r="G13" s="32"/>
      <c r="H13" s="34"/>
      <c r="I13" s="36"/>
      <c r="J13" s="91"/>
      <c r="K13" s="93"/>
      <c r="L13" s="75"/>
      <c r="M13" s="75"/>
      <c r="N13" s="73"/>
      <c r="O13" s="75"/>
      <c r="P13" s="75"/>
      <c r="Q13" s="84"/>
      <c r="R13" s="71"/>
      <c r="S13" s="85"/>
      <c r="T13" s="94"/>
    </row>
    <row r="14" spans="1:20" s="6" customFormat="1" ht="12.6" customHeight="1" x14ac:dyDescent="0.25">
      <c r="A14" s="9"/>
      <c r="B14" s="80" t="s">
        <v>32</v>
      </c>
      <c r="C14" s="81"/>
      <c r="D14" s="81"/>
      <c r="E14" s="81"/>
      <c r="F14" s="81"/>
      <c r="G14" s="27" t="s">
        <v>15</v>
      </c>
      <c r="H14" s="28" t="s">
        <v>16</v>
      </c>
      <c r="I14" s="29" t="s">
        <v>17</v>
      </c>
      <c r="J14" s="25"/>
      <c r="K14" s="25"/>
      <c r="L14" s="25"/>
      <c r="M14" s="25"/>
      <c r="N14" s="25"/>
      <c r="O14" s="25"/>
      <c r="P14" s="25"/>
      <c r="Q14" s="25"/>
      <c r="R14" s="48"/>
      <c r="S14" s="26"/>
      <c r="T14" s="4">
        <f>T8</f>
        <v>592000</v>
      </c>
    </row>
    <row r="15" spans="1:20" ht="12.6" customHeight="1" x14ac:dyDescent="0.25">
      <c r="T15" s="10"/>
    </row>
    <row r="16" spans="1:20" x14ac:dyDescent="0.25">
      <c r="A16" s="42" t="s">
        <v>21</v>
      </c>
      <c r="G16" s="10"/>
      <c r="H16" s="37"/>
    </row>
    <row r="17" spans="1:20" x14ac:dyDescent="0.25">
      <c r="A17" s="42" t="s">
        <v>23</v>
      </c>
    </row>
    <row r="18" spans="1:20" ht="39.950000000000003" customHeight="1" x14ac:dyDescent="0.25">
      <c r="A18" s="79" t="s">
        <v>29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</row>
    <row r="19" spans="1:20" ht="39.950000000000003" customHeight="1" x14ac:dyDescent="0.25">
      <c r="A19" s="79" t="s">
        <v>30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</row>
    <row r="20" spans="1:20" x14ac:dyDescent="0.25">
      <c r="A20" t="s">
        <v>47</v>
      </c>
    </row>
  </sheetData>
  <mergeCells count="32">
    <mergeCell ref="A18:T18"/>
    <mergeCell ref="A19:T19"/>
    <mergeCell ref="B14:F14"/>
    <mergeCell ref="O8:O13"/>
    <mergeCell ref="P8:P13"/>
    <mergeCell ref="S8:S13"/>
    <mergeCell ref="G9:I9"/>
    <mergeCell ref="G10:I10"/>
    <mergeCell ref="Q8:Q13"/>
    <mergeCell ref="A8:A13"/>
    <mergeCell ref="E8:E13"/>
    <mergeCell ref="J12:J13"/>
    <mergeCell ref="K12:K13"/>
    <mergeCell ref="L12:L13"/>
    <mergeCell ref="T8:T13"/>
    <mergeCell ref="N9:N11"/>
    <mergeCell ref="H8:I8"/>
    <mergeCell ref="B8:B13"/>
    <mergeCell ref="C8:C13"/>
    <mergeCell ref="D8:D13"/>
    <mergeCell ref="R8:R13"/>
    <mergeCell ref="F9:F11"/>
    <mergeCell ref="F12:F13"/>
    <mergeCell ref="N12:N13"/>
    <mergeCell ref="M12:M13"/>
    <mergeCell ref="G11:I11"/>
    <mergeCell ref="A2:T2"/>
    <mergeCell ref="A1:T1"/>
    <mergeCell ref="A3:T3"/>
    <mergeCell ref="A4:T4"/>
    <mergeCell ref="H7:I7"/>
    <mergeCell ref="G6:I6"/>
  </mergeCells>
  <conditionalFormatting sqref="P8:P13">
    <cfRule type="cellIs" dxfId="0" priority="2" operator="greaterThan">
      <formula>33</formula>
    </cfRule>
  </conditionalFormatting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ОНМЦ</vt:lpstr>
      <vt:lpstr>ОНМЦ!Область_печати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Огородников Юрий Викторович</dc:creator>
  <cp:lastModifiedBy>User</cp:lastModifiedBy>
  <cp:lastPrinted>2025-07-15T10:44:05Z</cp:lastPrinted>
  <dcterms:created xsi:type="dcterms:W3CDTF">2019-05-27T15:31:13Z</dcterms:created>
  <dcterms:modified xsi:type="dcterms:W3CDTF">2026-05-20T13:42:11Z</dcterms:modified>
</cp:coreProperties>
</file>