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COMMON\Закупки\3. Закупки п. 4 ст. 93 (ЕАТ БЕРЕЗКА)\2026 год\"/>
    </mc:Choice>
  </mc:AlternateContent>
  <bookViews>
    <workbookView xWindow="0" yWindow="0" windowWidth="28800" windowHeight="11700"/>
  </bookViews>
  <sheets>
    <sheet name="Цена ОСАГО" sheetId="1" r:id="rId1"/>
  </sheets>
  <definedNames>
    <definedName name="_xlnm.Print_Area" localSheetId="0">'Цена ОСАГО'!$A$1:$K$25</definedName>
  </definedNames>
  <calcPr calcId="162913"/>
</workbook>
</file>

<file path=xl/calcChain.xml><?xml version="1.0" encoding="utf-8"?>
<calcChain xmlns="http://schemas.openxmlformats.org/spreadsheetml/2006/main">
  <c r="J11" i="1" l="1"/>
  <c r="I11" i="1"/>
  <c r="K11" i="1" s="1"/>
  <c r="J10" i="1"/>
  <c r="I10" i="1"/>
  <c r="K10" i="1" s="1"/>
  <c r="J9" i="1"/>
  <c r="I9" i="1"/>
  <c r="K9" i="1" s="1"/>
  <c r="K12" i="1" l="1"/>
</calcChain>
</file>

<file path=xl/sharedStrings.xml><?xml version="1.0" encoding="utf-8"?>
<sst xmlns="http://schemas.openxmlformats.org/spreadsheetml/2006/main" count="32" uniqueCount="30">
  <si>
    <t>ОБОСНОВАНИЕ НАЧАЛЬНОЙ (МАКСИМАЛЬНОЙ) ЦЕНЫ КОНТРАКТА</t>
  </si>
  <si>
    <t>Обязательное страхование автогражданской ответственности автомобилей Свердловскстата</t>
  </si>
  <si>
    <t>Обоснование выбранного метода обоснования начальной (максимальной) цены контракта: метод сопоставимых рыночных цен (анализа рынка) является приоритетным для определения и обоснования начальной (максимальной) цены контракта</t>
  </si>
  <si>
    <t>№ п/п</t>
  </si>
  <si>
    <t>Марка автомобиля</t>
  </si>
  <si>
    <t>Ед. изм.</t>
  </si>
  <si>
    <t xml:space="preserve">Планируемое количество </t>
  </si>
  <si>
    <t>Количество источников ценовой информации</t>
  </si>
  <si>
    <t>Средняя цена по позиции</t>
  </si>
  <si>
    <t>Коэффициент вариации</t>
  </si>
  <si>
    <t>Расчет начальной (максимальной) цены по позиции*</t>
  </si>
  <si>
    <t xml:space="preserve">Поставщик № 1 (Вх. № 1538-ДР от 10.08.2026)     </t>
  </si>
  <si>
    <t xml:space="preserve">Поставщик № 2    ( Вх. №1539-ДР от 10.08.2026)     </t>
  </si>
  <si>
    <t xml:space="preserve">Поставщик № 3 (Вх.№ 1540-ДР от 10.08.2026)     </t>
  </si>
  <si>
    <t xml:space="preserve">Kia XM FL Sorento, </t>
  </si>
  <si>
    <t>шт</t>
  </si>
  <si>
    <t>Kia TF Optima</t>
  </si>
  <si>
    <t>LADA KS045L LARGUS</t>
  </si>
  <si>
    <t xml:space="preserve">Начальная (максимальная) цена контракта, рублей. </t>
  </si>
  <si>
    <t>Понижающий коэффициент  *0.92118435108</t>
  </si>
  <si>
    <t>* Расчет начальной (максимальной) цены по позиции производится по формуле:</t>
  </si>
  <si>
    <r>
      <t xml:space="preserve"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</t>
    </r>
    <r>
      <rPr>
        <i/>
        <sz val="10"/>
        <rFont val="Times New Roman"/>
      </rPr>
      <t>ц</t>
    </r>
    <r>
      <rPr>
        <i/>
        <vertAlign val="subscript"/>
        <sz val="10"/>
        <rFont val="Times New Roman"/>
      </rPr>
      <t xml:space="preserve">i </t>
    </r>
    <r>
      <rPr>
        <sz val="10"/>
        <rFont val="Times New Roman"/>
      </rPr>
      <t>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</si>
  <si>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 xml:space="preserve">2. Обоснование способа определения поставщика. </t>
  </si>
  <si>
    <t>Начальник хозяйственного отдела</t>
  </si>
  <si>
    <t>Маврина Н.Ю.</t>
  </si>
  <si>
    <t>Используемый метод определения начальной (максимальной) цены контракта: метод сопоставимых рыночных цен.</t>
  </si>
  <si>
    <t>10 августа 2026 года</t>
  </si>
  <si>
    <t>Заказчиком  принято решение провести  закупку через систему электронной торговли для закупок малого объёма, так как присутствует возможность получения экономии бюджетных  средств  за  счет  повышения  конкуренции, и есть необходимость  проведения работ в наиболее возможный короткий  срок.</t>
  </si>
  <si>
    <t xml:space="preserve">Предложения цены Поставщиков (Исполнителей) </t>
  </si>
  <si>
    <t>Руководствуясь п. 2 ст. 72, п. 3 ст. 219 Бюджетного кодекса РФ и принимая во внимание доведенные ЛБО, начальная (максимальная) цена контракта устанавливается в размере 38 891 (Тридцать восемь тысяч восемьсот девяносто один) рубль 39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</si>
</sst>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0"/>
      <color theme="1"/>
      <name val="Arial"/>
    </font>
    <font>
      <sz val="10"/>
      <name val="Arial"/>
    </font>
    <font>
      <b/>
      <sz val="12"/>
      <name val="Times New Roman"/>
    </font>
    <font>
      <sz val="12"/>
      <name val="Times New Roman"/>
    </font>
    <font>
      <sz val="10"/>
      <name val="Times New Roman"/>
    </font>
    <font>
      <sz val="14"/>
      <name val="Times New Roman"/>
    </font>
    <font>
      <b/>
      <sz val="14"/>
      <name val="Times New Roman"/>
    </font>
    <font>
      <i/>
      <sz val="10"/>
      <name val="Times New Roman"/>
    </font>
    <font>
      <i/>
      <vertAlign val="subscript"/>
      <sz val="10"/>
      <name val="Times New Roman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theme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/>
    </xf>
    <xf numFmtId="10" fontId="3" fillId="0" borderId="10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11" fontId="3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11" fontId="3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332257</xdr:colOff>
      <xdr:row>15</xdr:row>
      <xdr:rowOff>60899</xdr:rowOff>
    </xdr:from>
    <xdr:to>
      <xdr:col>2</xdr:col>
      <xdr:colOff>676274</xdr:colOff>
      <xdr:row>17</xdr:row>
      <xdr:rowOff>144719</xdr:rowOff>
    </xdr:to>
    <xdr:pic>
      <xdr:nvPicPr>
        <xdr:cNvPr id="419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646582" y="3937574"/>
          <a:ext cx="1763241" cy="40766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tabSelected="1" view="pageBreakPreview" topLeftCell="A4" workbookViewId="0">
      <selection activeCell="A19" sqref="A19:K19"/>
    </sheetView>
  </sheetViews>
  <sheetFormatPr defaultColWidth="9.28515625" defaultRowHeight="13.15" customHeight="1" x14ac:dyDescent="0.2"/>
  <cols>
    <col min="1" max="1" width="4.7109375" style="1" customWidth="1"/>
    <col min="2" max="2" width="26.42578125" style="1" customWidth="1"/>
    <col min="3" max="3" width="9.7109375" style="1" customWidth="1"/>
    <col min="4" max="4" width="16" style="1" customWidth="1"/>
    <col min="5" max="5" width="13.28515625" style="1" customWidth="1"/>
    <col min="6" max="8" width="10.28515625" style="1" customWidth="1"/>
    <col min="9" max="9" width="12.7109375" style="1" customWidth="1"/>
    <col min="10" max="10" width="15" style="1" customWidth="1"/>
    <col min="11" max="11" width="16.7109375" style="1" customWidth="1"/>
    <col min="12" max="256" width="9.28515625" style="1" customWidth="1"/>
  </cols>
  <sheetData>
    <row r="1" spans="1:12" ht="19.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2" ht="17.25" customHeight="1" x14ac:dyDescent="0.2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2" ht="6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 customHeight="1" x14ac:dyDescent="0.2">
      <c r="A4" s="28" t="s">
        <v>25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3"/>
    </row>
    <row r="5" spans="1:12" ht="32.25" customHeight="1" x14ac:dyDescent="0.2">
      <c r="A5" s="28" t="s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3"/>
    </row>
    <row r="6" spans="1:12" ht="30.75" customHeight="1" x14ac:dyDescent="0.2">
      <c r="A6" s="29" t="s">
        <v>3</v>
      </c>
      <c r="B6" s="31" t="s">
        <v>4</v>
      </c>
      <c r="C6" s="33" t="s">
        <v>5</v>
      </c>
      <c r="D6" s="31" t="s">
        <v>6</v>
      </c>
      <c r="E6" s="31" t="s">
        <v>7</v>
      </c>
      <c r="F6" s="35" t="s">
        <v>28</v>
      </c>
      <c r="G6" s="36"/>
      <c r="H6" s="37"/>
      <c r="I6" s="38" t="s">
        <v>8</v>
      </c>
      <c r="J6" s="31" t="s">
        <v>9</v>
      </c>
      <c r="K6" s="40" t="s">
        <v>10</v>
      </c>
    </row>
    <row r="7" spans="1:12" ht="89.25" customHeight="1" x14ac:dyDescent="0.2">
      <c r="A7" s="30"/>
      <c r="B7" s="32"/>
      <c r="C7" s="34"/>
      <c r="D7" s="32"/>
      <c r="E7" s="32"/>
      <c r="F7" s="23" t="s">
        <v>11</v>
      </c>
      <c r="G7" s="23" t="s">
        <v>12</v>
      </c>
      <c r="H7" s="23" t="s">
        <v>13</v>
      </c>
      <c r="I7" s="39"/>
      <c r="J7" s="32"/>
      <c r="K7" s="41"/>
    </row>
    <row r="8" spans="1:12" ht="12.75" x14ac:dyDescent="0.2">
      <c r="A8" s="4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6">
        <v>11</v>
      </c>
    </row>
    <row r="9" spans="1:12" ht="15.75" x14ac:dyDescent="0.2">
      <c r="A9" s="42">
        <v>1</v>
      </c>
      <c r="B9" s="22" t="s">
        <v>14</v>
      </c>
      <c r="C9" s="7" t="s">
        <v>15</v>
      </c>
      <c r="D9" s="7">
        <v>1</v>
      </c>
      <c r="E9" s="7">
        <v>3</v>
      </c>
      <c r="F9" s="8">
        <v>15818</v>
      </c>
      <c r="G9" s="7">
        <v>17347.07</v>
      </c>
      <c r="H9" s="8">
        <v>15085.1</v>
      </c>
      <c r="I9" s="9">
        <f t="shared" ref="I9:I11" si="0">ROUND(AVERAGE(F9:H9),3)</f>
        <v>16083.39</v>
      </c>
      <c r="J9" s="10">
        <f t="shared" ref="J9:J11" si="1">STDEVA(F9:H9)/(SUM(F9:H9)/COUNTIF(F9:H9,"&gt;0"))</f>
        <v>7.1757371899401803E-2</v>
      </c>
      <c r="K9" s="11">
        <f>+D9*I9</f>
        <v>16083.39</v>
      </c>
    </row>
    <row r="10" spans="1:12" ht="15.75" x14ac:dyDescent="0.2">
      <c r="A10" s="43"/>
      <c r="B10" s="22" t="s">
        <v>16</v>
      </c>
      <c r="C10" s="7" t="s">
        <v>15</v>
      </c>
      <c r="D10" s="7">
        <v>1</v>
      </c>
      <c r="E10" s="7">
        <v>3</v>
      </c>
      <c r="F10" s="7">
        <v>13840.75</v>
      </c>
      <c r="G10" s="7">
        <v>15178.69</v>
      </c>
      <c r="H10" s="7">
        <v>13199.46</v>
      </c>
      <c r="I10" s="9">
        <f t="shared" si="0"/>
        <v>14072.967000000001</v>
      </c>
      <c r="J10" s="10">
        <f t="shared" si="1"/>
        <v>7.1757592490242175E-2</v>
      </c>
      <c r="K10" s="11">
        <f>+D10*I10</f>
        <v>14072.967000000001</v>
      </c>
    </row>
    <row r="11" spans="1:12" ht="15.75" x14ac:dyDescent="0.2">
      <c r="A11" s="43"/>
      <c r="B11" s="22" t="s">
        <v>17</v>
      </c>
      <c r="C11" s="7" t="s">
        <v>15</v>
      </c>
      <c r="D11" s="7">
        <v>1</v>
      </c>
      <c r="E11" s="7">
        <v>3</v>
      </c>
      <c r="F11" s="8">
        <v>11863.5</v>
      </c>
      <c r="G11" s="7">
        <v>13010.3</v>
      </c>
      <c r="H11" s="7">
        <v>11313.82</v>
      </c>
      <c r="I11" s="9">
        <f t="shared" si="0"/>
        <v>12062.54</v>
      </c>
      <c r="J11" s="10">
        <f t="shared" si="1"/>
        <v>7.1757452578579128E-2</v>
      </c>
      <c r="K11" s="11">
        <f>+D11*I11</f>
        <v>12062.54</v>
      </c>
    </row>
    <row r="12" spans="1:12" ht="15.75" x14ac:dyDescent="0.25">
      <c r="A12" s="44" t="s">
        <v>18</v>
      </c>
      <c r="B12" s="45"/>
      <c r="C12" s="45"/>
      <c r="D12" s="45"/>
      <c r="E12" s="45"/>
      <c r="F12" s="45"/>
      <c r="G12" s="45"/>
      <c r="H12" s="45"/>
      <c r="I12" s="45"/>
      <c r="J12" s="46"/>
      <c r="K12" s="12">
        <f>SUM(K9:K11)</f>
        <v>42218.896999999997</v>
      </c>
    </row>
    <row r="13" spans="1:12" ht="29.25" customHeight="1" x14ac:dyDescent="0.25">
      <c r="A13" s="47" t="s">
        <v>29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</row>
    <row r="14" spans="1:12" ht="13.5" customHeight="1" x14ac:dyDescent="0.25">
      <c r="A14" s="13"/>
      <c r="B14" s="24" t="s">
        <v>19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1:12" ht="12.75" customHeight="1" x14ac:dyDescent="0.25">
      <c r="A15" s="15" t="s">
        <v>20</v>
      </c>
      <c r="B15" s="16"/>
    </row>
    <row r="19" spans="1:12" ht="86.25" customHeight="1" x14ac:dyDescent="0.2">
      <c r="A19" s="49" t="s">
        <v>21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17"/>
    </row>
    <row r="20" spans="1:12" ht="6" customHeight="1" x14ac:dyDescent="0.2"/>
    <row r="21" spans="1:12" ht="14.25" customHeight="1" x14ac:dyDescent="0.3">
      <c r="A21" s="18"/>
      <c r="B21" s="19" t="s">
        <v>22</v>
      </c>
      <c r="C21" s="18"/>
      <c r="D21" s="18"/>
      <c r="E21" s="18"/>
      <c r="F21" s="18"/>
      <c r="G21" s="18"/>
      <c r="H21" s="18"/>
      <c r="I21" s="18"/>
      <c r="J21" s="18"/>
    </row>
    <row r="22" spans="1:12" ht="45" customHeight="1" x14ac:dyDescent="0.2">
      <c r="A22" s="50" t="s">
        <v>27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</row>
    <row r="23" spans="1:12" ht="9.75" customHeight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2" ht="15.75" x14ac:dyDescent="0.25">
      <c r="A24" s="15"/>
      <c r="B24" s="16" t="s">
        <v>23</v>
      </c>
      <c r="C24" s="16"/>
      <c r="D24" s="16"/>
      <c r="E24" s="16"/>
      <c r="F24" s="16"/>
      <c r="G24" s="16"/>
      <c r="H24" s="16" t="s">
        <v>24</v>
      </c>
      <c r="I24" s="16"/>
      <c r="J24" s="16"/>
    </row>
    <row r="25" spans="1:12" ht="15.75" x14ac:dyDescent="0.25">
      <c r="B25" s="16" t="s">
        <v>26</v>
      </c>
      <c r="I25" s="21"/>
      <c r="K25" s="16"/>
    </row>
    <row r="26" spans="1:12" ht="15.75" x14ac:dyDescent="0.25">
      <c r="B26" s="16"/>
      <c r="K26" s="16"/>
    </row>
  </sheetData>
  <mergeCells count="18">
    <mergeCell ref="A9:A11"/>
    <mergeCell ref="A12:J12"/>
    <mergeCell ref="A13:K13"/>
    <mergeCell ref="A19:K19"/>
    <mergeCell ref="A22:K22"/>
    <mergeCell ref="A1:K1"/>
    <mergeCell ref="A2:K2"/>
    <mergeCell ref="A4:K4"/>
    <mergeCell ref="A5:K5"/>
    <mergeCell ref="A6:A7"/>
    <mergeCell ref="B6:B7"/>
    <mergeCell ref="C6:C7"/>
    <mergeCell ref="D6:D7"/>
    <mergeCell ref="E6:E7"/>
    <mergeCell ref="F6:H6"/>
    <mergeCell ref="I6:I7"/>
    <mergeCell ref="J6:J7"/>
    <mergeCell ref="K6:K7"/>
  </mergeCells>
  <pageMargins left="0.70866099999999987" right="0.70866099999999987" top="0.55118100000000014" bottom="0.748031" header="0.31496099999999999" footer="0.31496099999999999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Цена ОСАГО</vt:lpstr>
      <vt:lpstr>'Цена ОСАГО'!Область_печати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Елькин Александр Иванович</cp:lastModifiedBy>
  <cp:revision>1</cp:revision>
  <cp:lastPrinted>2026-08-17T04:09:11Z</cp:lastPrinted>
  <dcterms:created xsi:type="dcterms:W3CDTF">1996-10-08T23:32:00Z</dcterms:created>
  <dcterms:modified xsi:type="dcterms:W3CDTF">2026-08-17T04:09:39Z</dcterms:modified>
  <cp:version>1048576</cp:version>
</cp:coreProperties>
</file>