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Расчет" sheetId="1" state="visible" r:id="rId1"/>
  </sheets>
  <definedNames>
    <definedName name="_xlnm.Print_Area" localSheetId="0">Расчет!$B$3:$R$15</definedName>
  </definedNames>
  <calcPr refMode="R1C1"/>
</workbook>
</file>

<file path=xl/sharedStrings.xml><?xml version="1.0" encoding="utf-8"?>
<sst xmlns="http://schemas.openxmlformats.org/spreadsheetml/2006/main" count="25" uniqueCount="25">
  <si>
    <t xml:space="preserve">Обоснование начальной (максимальной) цены контракта (Н(М)ЦК)
</t>
  </si>
  <si>
    <t>№</t>
  </si>
  <si>
    <t xml:space="preserve">Наименование предмета контракта</t>
  </si>
  <si>
    <t xml:space="preserve">Ед. изм.</t>
  </si>
  <si>
    <t>Кол-во</t>
  </si>
  <si>
    <t xml:space="preserve">Ценовая информация стоимости объекта закупки, 
(руб) за ед.изм.</t>
  </si>
  <si>
    <t xml:space="preserve">Данные реестра контрактов (руб./ед.изм.)</t>
  </si>
  <si>
    <t xml:space="preserve">Данные статистики</t>
  </si>
  <si>
    <t xml:space="preserve">Оценка однородности совокупности значений выявленных цен, используемых в расчете Н(М)ЦК</t>
  </si>
  <si>
    <t xml:space="preserve">Н(М)ЦК,  определяемая методом сопоставимых рыночных цен (анализа рынка)</t>
  </si>
  <si>
    <t xml:space="preserve">Источник 1  Коммерческое предложение  № 5757 от 11.06.2026</t>
  </si>
  <si>
    <t xml:space="preserve">Источник 2 Коммерческое предложение  № 5803  от 15.06.2026</t>
  </si>
  <si>
    <t xml:space="preserve">Источник 3 Коммерческое предложение  №  5901 от 17.06.2026</t>
  </si>
  <si>
    <t xml:space="preserve">Номер сведений о контракте №___ от </t>
  </si>
  <si>
    <r>
      <t xml:space="preserve">Средняя арифметическая цена за единицу     &lt;</t>
    </r>
    <r>
      <rPr>
        <b/>
        <i/>
        <sz val="10"/>
        <color indexed="64"/>
        <rFont val="Times New Roman"/>
      </rPr>
      <t>ц</t>
    </r>
    <r>
      <rPr>
        <b/>
        <sz val="10"/>
        <color indexed="64"/>
        <rFont val="Times New Roman"/>
      </rPr>
      <t xml:space="preserve">&gt; </t>
    </r>
  </si>
  <si>
    <t xml:space="preserve">Среднее квадратичное отклонение</t>
  </si>
  <si>
    <r>
      <t xml:space="preserve">коэффициент вариации цен V (%)
</t>
    </r>
    <r>
      <rPr>
        <i/>
        <sz val="10"/>
        <color indexed="64"/>
        <rFont val="Times New Roman"/>
      </rPr>
      <t xml:space="preserve">(не должен превышать 33%)</t>
    </r>
  </si>
  <si>
    <r>
      <rPr>
        <b/>
        <sz val="10"/>
        <color indexed="64"/>
        <rFont val="Times New Roman"/>
      </rPr>
      <t xml:space="preserve">Расчет Н(М)ЦК по формуле</t>
    </r>
    <r>
      <rPr>
        <sz val="10"/>
        <color indexed="64"/>
        <rFont val="Times New Roman"/>
      </rPr>
      <t xml:space="preserve">       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</si>
  <si>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 xml:space="preserve">Цена за единицу изм. (руб.)</t>
  </si>
  <si>
    <t xml:space="preserve">Н(М)ЦК с учетом округления цены за единицу (руб.)</t>
  </si>
  <si>
    <t xml:space="preserve">Оказание услуг по проведению технического осмотра транспортных средств</t>
  </si>
  <si>
    <t>шт.</t>
  </si>
  <si>
    <t>ИТОГО:</t>
  </si>
  <si>
    <t xml:space="preserve">В результате проведенного расчета Н(М)ЦК контракта составила:</t>
  </si>
  <si>
    <t>рублей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</si>
</sst>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0" formatCode="0.00;[Red]0.00"/>
    <numFmt numFmtId="161" formatCode="0;[Red]0"/>
    <numFmt numFmtId="162" formatCode="0.00000"/>
    <numFmt numFmtId="163" formatCode="0.0000"/>
  </numFmts>
  <fonts count="13">
    <font>
      <sz val="11.000000"/>
      <color theme="1"/>
      <name val="Calibri"/>
      <scheme val="minor"/>
    </font>
    <font>
      <sz val="10.000000"/>
      <name val="Arial Cyr"/>
    </font>
    <font>
      <sz val="10.000000"/>
      <color theme="1"/>
      <name val="Times New Roman"/>
    </font>
    <font>
      <b/>
      <sz val="14.000000"/>
      <color indexed="64"/>
      <name val="Times New Roman"/>
    </font>
    <font>
      <b/>
      <sz val="10.000000"/>
      <color indexed="64"/>
      <name val="Times New Roman"/>
    </font>
    <font>
      <sz val="10.000000"/>
      <color indexed="64"/>
      <name val="Times New Roman"/>
    </font>
    <font>
      <b/>
      <sz val="10.000000"/>
      <color theme="1"/>
      <name val="Times New Roman"/>
    </font>
    <font>
      <sz val="10.000000"/>
      <name val="Times New Roman"/>
    </font>
    <font>
      <b/>
      <sz val="12.000000"/>
      <color theme="1"/>
      <name val="Times New Roman"/>
    </font>
    <font>
      <sz val="12.000000"/>
      <color theme="1"/>
      <name val="Times New Roman"/>
    </font>
    <font>
      <sz val="11.000000"/>
      <color indexed="64"/>
      <name val="Times New Roman"/>
    </font>
    <font>
      <sz val="12.000000"/>
      <color indexed="64"/>
      <name val="Times New Roman"/>
    </font>
    <font>
      <sz val="8.000000"/>
      <color indexed="64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0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</borders>
  <cellStyleXfs count="2">
    <xf fontId="0" fillId="0" borderId="0" numFmtId="0" applyNumberFormat="1" applyFont="1" applyFill="1" applyBorder="1"/>
    <xf fontId="1" fillId="0" borderId="0" numFmtId="0" applyNumberFormat="1" applyFont="1" applyFill="1" applyBorder="1"/>
  </cellStyleXfs>
  <cellXfs count="55">
    <xf fontId="0" fillId="0" borderId="0" numFmtId="0" xfId="0"/>
    <xf fontId="2" fillId="0" borderId="0" numFmtId="0" xfId="0" applyFont="1"/>
    <xf fontId="3" fillId="0" borderId="1" numFmtId="0" xfId="0" applyFont="1" applyBorder="1" applyAlignment="1">
      <alignment horizontal="center" vertical="center" wrapText="1"/>
    </xf>
    <xf fontId="4" fillId="0" borderId="2" numFmtId="0" xfId="0" applyFont="1" applyBorder="1" applyAlignment="1">
      <alignment horizontal="center" vertical="center" wrapText="1"/>
    </xf>
    <xf fontId="4" fillId="0" borderId="3" numFmtId="0" xfId="0" applyFont="1" applyBorder="1" applyAlignment="1">
      <alignment horizontal="center" vertical="center" wrapText="1"/>
    </xf>
    <xf fontId="4" fillId="0" borderId="4" numFmtId="0" xfId="0" applyFont="1" applyBorder="1" applyAlignment="1">
      <alignment horizontal="center" vertical="center" wrapText="1"/>
    </xf>
    <xf fontId="4" fillId="0" borderId="5" numFmtId="0" xfId="0" applyFont="1" applyBorder="1" applyAlignment="1">
      <alignment horizontal="center" vertical="center" wrapText="1"/>
    </xf>
    <xf fontId="4" fillId="0" borderId="6" numFmtId="0" xfId="0" applyFont="1" applyBorder="1" applyAlignment="1">
      <alignment horizontal="center" vertical="center" wrapText="1"/>
    </xf>
    <xf fontId="4" fillId="0" borderId="2" numFmtId="2" xfId="0" applyNumberFormat="1" applyFont="1" applyBorder="1" applyAlignment="1">
      <alignment horizontal="center" vertical="top" wrapText="1"/>
    </xf>
    <xf fontId="4" fillId="0" borderId="2" numFmtId="0" xfId="0" applyFont="1" applyBorder="1" applyAlignment="1">
      <alignment horizontal="center" vertical="top" wrapText="1"/>
    </xf>
    <xf fontId="4" fillId="0" borderId="7" numFmtId="0" xfId="0" applyFont="1" applyBorder="1" applyAlignment="1">
      <alignment horizontal="center" vertical="center" wrapText="1"/>
    </xf>
    <xf fontId="4" fillId="0" borderId="3" numFmtId="0" xfId="0" applyFont="1" applyBorder="1" applyAlignment="1">
      <alignment horizontal="center" vertical="top" wrapText="1"/>
    </xf>
    <xf fontId="4" fillId="0" borderId="8" numFmtId="0" xfId="0" applyFont="1" applyBorder="1" applyAlignment="1">
      <alignment horizontal="center" vertical="center" wrapText="1"/>
    </xf>
    <xf fontId="5" fillId="0" borderId="2" numFmtId="0" xfId="0" applyFont="1" applyBorder="1" applyAlignment="1">
      <alignment horizontal="center" vertical="top" wrapText="1"/>
    </xf>
    <xf fontId="6" fillId="0" borderId="2" numFmtId="0" xfId="0" applyFont="1" applyBorder="1" applyAlignment="1">
      <alignment horizontal="center" vertical="top" wrapText="1"/>
    </xf>
    <xf fontId="7" fillId="0" borderId="2" numFmtId="0" xfId="1" applyFont="1" applyBorder="1" applyAlignment="1">
      <alignment horizontal="center" vertical="center" wrapText="1"/>
    </xf>
    <xf fontId="2" fillId="0" borderId="2" numFmtId="160" xfId="0" applyNumberFormat="1" applyFont="1" applyBorder="1" applyAlignment="1">
      <alignment horizontal="center" vertical="center" wrapText="1"/>
    </xf>
    <xf fontId="7" fillId="0" borderId="6" numFmtId="161" xfId="0" applyNumberFormat="1" applyFont="1" applyBorder="1" applyAlignment="1">
      <alignment horizontal="center" vertical="center" wrapText="1"/>
    </xf>
    <xf fontId="7" fillId="0" borderId="2" numFmtId="2" xfId="0" applyNumberFormat="1" applyFont="1" applyBorder="1" applyAlignment="1">
      <alignment horizontal="center" vertical="center" wrapText="1"/>
    </xf>
    <xf fontId="4" fillId="0" borderId="6" numFmtId="160" xfId="0" applyNumberFormat="1" applyFont="1" applyBorder="1" applyAlignment="1">
      <alignment horizontal="center" vertical="center" wrapText="1"/>
    </xf>
    <xf fontId="4" fillId="0" borderId="2" numFmtId="160" xfId="0" applyNumberFormat="1" applyFont="1" applyBorder="1" applyAlignment="1">
      <alignment horizontal="center" vertical="center" wrapText="1"/>
    </xf>
    <xf fontId="2" fillId="2" borderId="2" numFmtId="2" xfId="0" applyNumberFormat="1" applyFont="1" applyFill="1" applyBorder="1" applyAlignment="1">
      <alignment horizontal="center" vertical="center"/>
    </xf>
    <xf fontId="2" fillId="0" borderId="2" numFmtId="160" xfId="0" applyNumberFormat="1" applyFont="1" applyBorder="1" applyAlignment="1">
      <alignment horizontal="center" vertical="center"/>
    </xf>
    <xf fontId="2" fillId="0" borderId="0" numFmtId="0" xfId="0" applyFont="1" applyAlignment="1">
      <alignment horizontal="center" vertical="top"/>
    </xf>
    <xf fontId="4" fillId="0" borderId="0" numFmtId="0" xfId="0" applyFont="1" applyAlignment="1">
      <alignment horizontal="center" vertical="top" wrapText="1"/>
    </xf>
    <xf fontId="5" fillId="0" borderId="0" numFmtId="0" xfId="0" applyFont="1" applyAlignment="1">
      <alignment horizontal="justify" wrapText="1"/>
    </xf>
    <xf fontId="4" fillId="0" borderId="0" numFmtId="0" xfId="0" applyFont="1" applyAlignment="1">
      <alignment horizontal="center" vertical="center" wrapText="1"/>
    </xf>
    <xf fontId="5" fillId="0" borderId="0" numFmtId="0" xfId="0" applyFont="1" applyAlignment="1">
      <alignment horizontal="center" vertical="center" wrapText="1"/>
    </xf>
    <xf fontId="5" fillId="0" borderId="0" numFmtId="2" xfId="0" applyNumberFormat="1" applyFont="1" applyAlignment="1">
      <alignment horizontal="center" vertical="center" wrapText="1"/>
    </xf>
    <xf fontId="5" fillId="0" borderId="0" numFmtId="162" xfId="0" applyNumberFormat="1" applyFont="1" applyAlignment="1">
      <alignment horizontal="center" vertical="center" wrapText="1"/>
    </xf>
    <xf fontId="2" fillId="0" borderId="0" numFmtId="0" xfId="0" applyFont="1" applyAlignment="1">
      <alignment horizontal="center" vertical="center"/>
    </xf>
    <xf fontId="4" fillId="0" borderId="8" numFmtId="2" xfId="0" applyNumberFormat="1" applyFont="1" applyBorder="1" applyAlignment="1">
      <alignment horizontal="center" vertical="center" wrapText="1"/>
    </xf>
    <xf fontId="4" fillId="0" borderId="8" numFmtId="4" xfId="0" applyNumberFormat="1" applyFont="1" applyBorder="1" applyAlignment="1">
      <alignment horizontal="center" vertical="center" wrapText="1"/>
    </xf>
    <xf fontId="2" fillId="0" borderId="0" numFmtId="4" xfId="0" applyNumberFormat="1" applyFont="1" applyAlignment="1">
      <alignment horizontal="center" vertical="top"/>
    </xf>
    <xf fontId="2" fillId="0" borderId="0" numFmtId="0" xfId="0" applyFont="1" applyAlignment="1">
      <alignment vertical="center"/>
    </xf>
    <xf fontId="8" fillId="0" borderId="0" numFmtId="0" xfId="0" applyFont="1" applyAlignment="1">
      <alignment horizontal="left" vertical="center" wrapText="1"/>
    </xf>
    <xf fontId="8" fillId="0" borderId="0" numFmtId="4" xfId="0" applyNumberFormat="1" applyFont="1" applyAlignment="1">
      <alignment horizontal="center" vertical="center"/>
    </xf>
    <xf fontId="8" fillId="0" borderId="0" numFmtId="0" xfId="0" applyFont="1" applyAlignment="1">
      <alignment vertical="center" wrapText="1"/>
    </xf>
    <xf fontId="8" fillId="0" borderId="0" numFmtId="0" xfId="0" applyFont="1" applyAlignment="1">
      <alignment horizontal="right" vertical="center"/>
    </xf>
    <xf fontId="8" fillId="0" borderId="0" numFmtId="0" xfId="0" applyFont="1" applyAlignment="1">
      <alignment vertical="center"/>
    </xf>
    <xf fontId="8" fillId="0" borderId="9" numFmtId="0" xfId="0" applyFont="1" applyBorder="1" applyAlignment="1">
      <alignment vertical="center"/>
    </xf>
    <xf fontId="8" fillId="0" borderId="0" numFmtId="3" xfId="0" applyNumberFormat="1" applyFont="1" applyAlignment="1">
      <alignment vertical="center"/>
    </xf>
    <xf fontId="8" fillId="0" borderId="0" numFmtId="0" xfId="0" applyFont="1"/>
    <xf fontId="6" fillId="0" borderId="0" numFmtId="0" xfId="0" applyFont="1"/>
    <xf fontId="9" fillId="0" borderId="0" numFmtId="0" xfId="0" applyFont="1"/>
    <xf fontId="2" fillId="0" borderId="0" numFmtId="0" xfId="0" applyFont="1" applyAlignment="1">
      <alignment horizontal="center"/>
    </xf>
    <xf fontId="10" fillId="0" borderId="0" numFmtId="0" xfId="0" applyFont="1" applyAlignment="1" applyProtection="1">
      <alignment vertical="center"/>
      <protection locked="0"/>
    </xf>
    <xf fontId="11" fillId="0" borderId="0" numFmtId="0" xfId="0" applyFont="1" applyAlignment="1" applyProtection="1">
      <alignment horizontal="left" vertical="top" wrapText="1"/>
      <protection locked="0"/>
    </xf>
    <xf fontId="11" fillId="0" borderId="0" numFmtId="0" xfId="0" applyFont="1"/>
    <xf fontId="11" fillId="0" borderId="0" numFmtId="0" xfId="0" applyFont="1" applyAlignment="1" applyProtection="1">
      <alignment wrapText="1"/>
      <protection locked="0"/>
    </xf>
    <xf fontId="11" fillId="0" borderId="0" numFmtId="163" xfId="0" applyNumberFormat="1" applyFont="1" applyAlignment="1" applyProtection="1">
      <alignment horizontal="center" vertical="center"/>
      <protection locked="0"/>
    </xf>
    <xf fontId="12" fillId="0" borderId="0" numFmtId="0" xfId="0" applyFont="1" applyAlignment="1" applyProtection="1">
      <alignment horizontal="center" wrapText="1"/>
      <protection locked="0"/>
    </xf>
    <xf fontId="12" fillId="0" borderId="0" numFmtId="0" xfId="0" applyFont="1" applyAlignment="1" applyProtection="1">
      <alignment wrapText="1"/>
      <protection locked="0"/>
    </xf>
    <xf fontId="11" fillId="0" borderId="0" numFmtId="0" xfId="0" applyFont="1" applyAlignment="1" applyProtection="1">
      <alignment horizontal="center" wrapText="1"/>
      <protection locked="0"/>
    </xf>
    <xf fontId="6" fillId="0" borderId="0" numFmtId="0" xfId="0" applyFont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media1.svg"/><Relationship Id="rId3" Type="http://schemas.openxmlformats.org/officeDocument/2006/relationships/image" Target="../media/image2.wmf"/><Relationship Id="rId4" Type="http://schemas.openxmlformats.org/officeDocument/2006/relationships/image" Target="../media/media2.svg"/><Relationship Id="rId5" Type="http://schemas.openxmlformats.org/officeDocument/2006/relationships/image" Target="../media/image3.wmf"/><Relationship Id="rId6" Type="http://schemas.openxmlformats.org/officeDocument/2006/relationships/image" Target="../media/media3.svg"/><Relationship Id="rId7" Type="http://schemas.openxmlformats.org/officeDocument/2006/relationships/image" Target="../media/image4.wmf"/><Relationship Id="rId8" Type="http://schemas.openxmlformats.org/officeDocument/2006/relationships/image" Target="../media/media4.sv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14</xdr:col>
      <xdr:colOff>126722</xdr:colOff>
      <xdr:row>5</xdr:row>
      <xdr:rowOff>911080</xdr:rowOff>
    </xdr:from>
    <xdr:to>
      <xdr:col>14</xdr:col>
      <xdr:colOff>977347</xdr:colOff>
      <xdr:row>5</xdr:row>
      <xdr:rowOff>1263504</xdr:rowOff>
    </xdr:to>
    <xdr:pic>
      <xdr:nvPicPr>
        <xdr:cNvPr id="2169" name="Picture 1"/>
        <xdr:cNvPicPr>
          <a:picLocks noChangeAspect="1" noChangeArrowheads="1"/>
        </xdr:cNvPicPr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/>
      </xdr:blipFill>
      <xdr:spPr bwMode="auto">
        <a:xfrm>
          <a:off x="8831745" y="2435080"/>
          <a:ext cx="85062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twoCell">
    <xdr:from>
      <xdr:col>13</xdr:col>
      <xdr:colOff>2485</xdr:colOff>
      <xdr:row>5</xdr:row>
      <xdr:rowOff>592620</xdr:rowOff>
    </xdr:from>
    <xdr:to>
      <xdr:col>14</xdr:col>
      <xdr:colOff>8283</xdr:colOff>
      <xdr:row>5</xdr:row>
      <xdr:rowOff>1030769</xdr:rowOff>
    </xdr:to>
    <xdr:pic>
      <xdr:nvPicPr>
        <xdr:cNvPr id="2170" name="Picture 2"/>
        <xdr:cNvPicPr>
          <a:picLocks noChangeAspect="1" noChangeArrowheads="1"/>
        </xdr:cNvPicPr>
      </xdr:nvPicPr>
      <xdr:blipFill>
        <a:blip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/>
      </xdr:blipFill>
      <xdr:spPr bwMode="auto">
        <a:xfrm>
          <a:off x="5593246" y="2025511"/>
          <a:ext cx="1231624" cy="438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twoCell">
    <xdr:from>
      <xdr:col>15</xdr:col>
      <xdr:colOff>10767</xdr:colOff>
      <xdr:row>5</xdr:row>
      <xdr:rowOff>1699592</xdr:rowOff>
    </xdr:from>
    <xdr:to>
      <xdr:col>15</xdr:col>
      <xdr:colOff>1496667</xdr:colOff>
      <xdr:row>5</xdr:row>
      <xdr:rowOff>2061542</xdr:rowOff>
    </xdr:to>
    <xdr:pic>
      <xdr:nvPicPr>
        <xdr:cNvPr id="2171" name="Picture 5"/>
        <xdr:cNvPicPr>
          <a:picLocks noChangeAspect="1" noChangeArrowheads="1"/>
        </xdr:cNvPicPr>
      </xdr:nvPicPr>
      <xdr:blipFill>
        <a:blip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/>
      </xdr:blipFill>
      <xdr:spPr bwMode="auto">
        <a:xfrm>
          <a:off x="9817376" y="3223592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twoCell">
    <xdr:from>
      <xdr:col>15</xdr:col>
      <xdr:colOff>266700</xdr:colOff>
      <xdr:row>5</xdr:row>
      <xdr:rowOff>1400175</xdr:rowOff>
    </xdr:from>
    <xdr:to>
      <xdr:col>15</xdr:col>
      <xdr:colOff>419100</xdr:colOff>
      <xdr:row>5</xdr:row>
      <xdr:rowOff>1628775</xdr:rowOff>
    </xdr:to>
    <xdr:pic>
      <xdr:nvPicPr>
        <xdr:cNvPr id="2172" name="Picture 6"/>
        <xdr:cNvPicPr>
          <a:picLocks noChangeAspect="1" noChangeArrowheads="1"/>
        </xdr:cNvPicPr>
      </xdr:nvPicPr>
      <xdr:blipFill>
        <a:blip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/>
      </xdr:blipFill>
      <xdr:spPr bwMode="auto">
        <a:xfrm>
          <a:off x="12534900" y="255270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1">
    <outlinePr applyStyles="0" summaryBelow="1" summaryRight="1" showOutlineSymbols="1"/>
    <pageSetUpPr autoPageBreaks="1" fitToPage="1"/>
  </sheetPr>
  <sheetViews>
    <sheetView showRuler="1" view="pageBreakPreview" topLeftCell="G5" zoomScale="130" workbookViewId="0">
      <selection activeCell="H6" activeCellId="0" sqref="H6"/>
    </sheetView>
  </sheetViews>
  <sheetFormatPr defaultColWidth="9.140625" defaultRowHeight="14.25"/>
  <cols>
    <col customWidth="1" min="1" max="1" style="1" width="2.5703125"/>
    <col customWidth="1" min="2" max="2" style="1" width="4.42578125"/>
    <col customWidth="1" min="3" max="3" style="1" width="24.85546875"/>
    <col customWidth="1" min="4" max="5" style="1" width="5.85546875"/>
    <col customWidth="1" min="6" max="7" style="1" width="13.85546875"/>
    <col customWidth="1" min="8" max="8" style="1" width="14.28515625"/>
    <col customWidth="1" hidden="1" min="9" max="11" style="1" width="11.7109375"/>
    <col customWidth="1" hidden="1" min="12" max="12" style="1" width="0.85546875"/>
    <col customWidth="1" min="13" max="13" style="1" width="12"/>
    <col customWidth="1" min="14" max="14" style="1" width="18.42578125"/>
    <col customWidth="1" min="15" max="15" style="1" width="14.85546875"/>
    <col customWidth="1" min="16" max="16" style="1" width="22.7109375"/>
    <col customWidth="1" min="17" max="17" style="1" width="11.7109375"/>
    <col customWidth="1" min="18" max="18" style="1" width="14.42578125"/>
    <col bestFit="1" customWidth="1" min="19" max="19" style="1" width="9.85546875"/>
    <col bestFit="1" customWidth="1" min="20" max="20" style="1" width="11.28515625"/>
    <col min="21" max="16384" style="1" width="9.140625"/>
  </cols>
  <sheetData>
    <row r="4" ht="42" customHeight="1">
      <c r="B4" s="2" t="s">
        <v>0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ht="39" customHeight="1">
      <c r="B5" s="3" t="s">
        <v>1</v>
      </c>
      <c r="C5" s="3" t="s">
        <v>2</v>
      </c>
      <c r="D5" s="4" t="s">
        <v>3</v>
      </c>
      <c r="E5" s="4" t="s">
        <v>4</v>
      </c>
      <c r="F5" s="5" t="s">
        <v>5</v>
      </c>
      <c r="G5" s="6"/>
      <c r="H5" s="7"/>
      <c r="I5" s="5" t="s">
        <v>6</v>
      </c>
      <c r="J5" s="6"/>
      <c r="K5" s="6"/>
      <c r="L5" s="4" t="s">
        <v>7</v>
      </c>
      <c r="M5" s="8" t="s">
        <v>8</v>
      </c>
      <c r="N5" s="8"/>
      <c r="O5" s="8"/>
      <c r="P5" s="9" t="s">
        <v>9</v>
      </c>
      <c r="Q5" s="9"/>
      <c r="R5" s="9"/>
    </row>
    <row r="6" ht="166.5" customHeight="1">
      <c r="B6" s="3"/>
      <c r="C6" s="4"/>
      <c r="D6" s="10"/>
      <c r="E6" s="10"/>
      <c r="F6" s="11" t="s">
        <v>10</v>
      </c>
      <c r="G6" s="11" t="s">
        <v>11</v>
      </c>
      <c r="H6" s="11" t="s">
        <v>12</v>
      </c>
      <c r="I6" s="11" t="s">
        <v>13</v>
      </c>
      <c r="J6" s="11" t="s">
        <v>13</v>
      </c>
      <c r="K6" s="11" t="s">
        <v>13</v>
      </c>
      <c r="L6" s="12"/>
      <c r="M6" s="9" t="s">
        <v>14</v>
      </c>
      <c r="N6" s="9" t="s">
        <v>15</v>
      </c>
      <c r="O6" s="9" t="s">
        <v>16</v>
      </c>
      <c r="P6" s="13" t="s">
        <v>17</v>
      </c>
      <c r="Q6" s="14" t="s">
        <v>18</v>
      </c>
      <c r="R6" s="14" t="s">
        <v>19</v>
      </c>
    </row>
    <row r="7" ht="54.75" customHeight="1">
      <c r="B7" s="5">
        <f>IF(ISBLANK(C7),"",COUNTA($C$7:C7))</f>
        <v>1</v>
      </c>
      <c r="C7" s="15" t="s">
        <v>20</v>
      </c>
      <c r="D7" s="16" t="s">
        <v>21</v>
      </c>
      <c r="E7" s="17">
        <v>8</v>
      </c>
      <c r="F7" s="18">
        <v>1050</v>
      </c>
      <c r="G7" s="18">
        <v>1020</v>
      </c>
      <c r="H7" s="18">
        <v>1100</v>
      </c>
      <c r="I7" s="19"/>
      <c r="J7" s="19"/>
      <c r="K7" s="19"/>
      <c r="L7" s="20"/>
      <c r="M7" s="21">
        <f>AVERAGE(F7:H7)</f>
        <v>1056.6666666666667</v>
      </c>
      <c r="N7" s="22">
        <f>SQRT(((SUM((POWER(F7-M7,2)),(POWER(G7-M7,2)),(POWER(H7-M7,2)))/(COLUMNS(F7:H7)-1))))</f>
        <v>40.414518843273804</v>
      </c>
      <c r="O7" s="22">
        <f>N7/M7*100</f>
        <v>3.8247178716031991</v>
      </c>
      <c r="P7" s="20">
        <f>(E7/(COLUMNS(F7:H7)))*(SUM(F7:H7))</f>
        <v>8453.3333333333321</v>
      </c>
      <c r="Q7" s="20">
        <f>P7/E7</f>
        <v>1056.6666666666665</v>
      </c>
      <c r="R7" s="20">
        <f>(ROUND(Q7,2)*E7)</f>
        <v>8453.3600000000006</v>
      </c>
    </row>
    <row r="8" s="23" customFormat="1" ht="15" customHeight="1">
      <c r="B8" s="24"/>
      <c r="C8" s="25"/>
      <c r="D8" s="26"/>
      <c r="E8" s="27"/>
      <c r="F8" s="28"/>
      <c r="G8" s="28"/>
      <c r="H8" s="28"/>
      <c r="I8" s="28"/>
      <c r="J8" s="28"/>
      <c r="K8" s="28"/>
      <c r="L8" s="28"/>
      <c r="M8" s="29"/>
      <c r="N8" s="30"/>
      <c r="O8" s="30"/>
      <c r="P8" s="31" t="s">
        <v>22</v>
      </c>
      <c r="Q8" s="31"/>
      <c r="R8" s="32">
        <f>SUM(R7:R7)</f>
        <v>8453.3600000000006</v>
      </c>
      <c r="S8" s="33"/>
      <c r="T8" s="33"/>
    </row>
    <row r="9" s="34" customFormat="1" ht="58.5" customHeight="1">
      <c r="B9" s="35" t="s">
        <v>23</v>
      </c>
      <c r="C9" s="35"/>
      <c r="D9" s="35"/>
      <c r="E9" s="35"/>
      <c r="F9" s="35"/>
      <c r="G9" s="35"/>
      <c r="H9" s="36">
        <f>R8</f>
        <v>8453.3600000000006</v>
      </c>
      <c r="I9" s="37"/>
      <c r="J9" s="37"/>
      <c r="K9" s="37"/>
      <c r="L9" s="38"/>
      <c r="M9" s="39" t="s">
        <v>24</v>
      </c>
      <c r="O9" s="39"/>
      <c r="P9" s="40"/>
      <c r="Q9" s="40"/>
      <c r="R9" s="41"/>
      <c r="S9" s="33"/>
      <c r="T9" s="33"/>
    </row>
    <row r="10" ht="18" customHeight="1">
      <c r="B10" s="42"/>
      <c r="C10" s="43"/>
      <c r="D10" s="44"/>
      <c r="E10" s="44"/>
      <c r="F10" s="44"/>
      <c r="G10" s="44"/>
      <c r="M10" s="45"/>
      <c r="N10" s="44"/>
      <c r="O10" s="44"/>
      <c r="P10" s="44"/>
    </row>
    <row r="11" s="46" customFormat="1" ht="15" customHeight="1">
      <c r="B11" s="47"/>
      <c r="C11" s="47"/>
      <c r="D11" s="47"/>
      <c r="E11" s="48"/>
      <c r="F11" s="49"/>
      <c r="G11" s="50"/>
      <c r="M11" s="51"/>
      <c r="N11" s="52"/>
      <c r="O11" s="52"/>
      <c r="P11" s="52"/>
    </row>
    <row r="12" s="46" customFormat="1" ht="12" customHeight="1">
      <c r="B12" s="47"/>
      <c r="C12" s="47"/>
      <c r="D12" s="47"/>
      <c r="E12" s="48"/>
      <c r="F12" s="49"/>
      <c r="G12" s="50"/>
      <c r="M12" s="53"/>
      <c r="N12" s="53"/>
      <c r="O12" s="53"/>
      <c r="P12" s="53"/>
    </row>
    <row r="13" s="46" customFormat="1" ht="10.9" hidden="1" customHeight="1">
      <c r="B13" s="47"/>
      <c r="C13" s="47"/>
      <c r="D13" s="47"/>
      <c r="E13" s="48"/>
      <c r="F13" s="49"/>
      <c r="G13" s="50"/>
      <c r="M13" s="53"/>
      <c r="N13" s="53"/>
      <c r="O13" s="53"/>
      <c r="P13" s="53"/>
    </row>
    <row r="14" ht="19.5" customHeight="1">
      <c r="B14" s="54"/>
      <c r="C14" s="54"/>
      <c r="D14" s="45"/>
      <c r="E14" s="45"/>
      <c r="F14" s="45"/>
      <c r="G14" s="45"/>
      <c r="M14" s="45"/>
      <c r="N14" s="44"/>
      <c r="O14" s="44"/>
      <c r="P14" s="44"/>
    </row>
    <row r="15" s="46" customFormat="1" ht="15">
      <c r="B15" s="47"/>
      <c r="C15" s="47"/>
      <c r="D15" s="47"/>
      <c r="E15" s="48"/>
      <c r="F15" s="49"/>
      <c r="G15" s="50"/>
      <c r="M15" s="51"/>
      <c r="N15" s="52"/>
      <c r="O15" s="52"/>
      <c r="P15" s="52"/>
    </row>
  </sheetData>
  <mergeCells count="16">
    <mergeCell ref="B4:R4"/>
    <mergeCell ref="B5:B6"/>
    <mergeCell ref="C5:C6"/>
    <mergeCell ref="D5:D6"/>
    <mergeCell ref="E5:E6"/>
    <mergeCell ref="F5:H5"/>
    <mergeCell ref="I5:K5"/>
    <mergeCell ref="L5:L6"/>
    <mergeCell ref="M5:O5"/>
    <mergeCell ref="P5:R5"/>
    <mergeCell ref="P8:Q8"/>
    <mergeCell ref="B9:G9"/>
    <mergeCell ref="B11:D11"/>
    <mergeCell ref="B14:C14"/>
    <mergeCell ref="D14:G14"/>
    <mergeCell ref="B15:D15"/>
  </mergeCells>
  <printOptions headings="0" gridLines="0"/>
  <pageMargins left="0.39370078740157477" right="0.39370078740157477" top="1.1417322834645671" bottom="0.39370078740157477" header="0.31496062992125984" footer="0.31496062992125984"/>
  <pageSetup paperSize="9" scale="82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r7-office/2025.3.1.923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"Бенц Константин Владимирович" &lt;bents@fsfk.local&gt;;"Бенц Константин Владимирович" &lt;constantin_bents@ufk69.ru&gt;</dc:creator>
  <cp:lastModifiedBy>Альмеева Вероника Сергеевна</cp:lastModifiedBy>
  <cp:revision>1</cp:revision>
  <dcterms:created xsi:type="dcterms:W3CDTF">2014-01-15T18:15:09Z</dcterms:created>
  <dcterms:modified xsi:type="dcterms:W3CDTF">2026-06-17T10:15:19Z</dcterms:modified>
</cp:coreProperties>
</file>