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60" windowWidth="15315" windowHeight="9015" firstSheet="3" activeTab="3"/>
  </bookViews>
  <sheets>
    <sheet name="матрац" sheetId="27" r:id="rId1"/>
    <sheet name="подушка" sheetId="28" r:id="rId2"/>
    <sheet name="одеяло" sheetId="29" r:id="rId3"/>
    <sheet name="отделочные материалы" sheetId="49" r:id="rId4"/>
  </sheets>
  <calcPr calcId="124519" refMode="R1C1"/>
</workbook>
</file>

<file path=xl/calcChain.xml><?xml version="1.0" encoding="utf-8"?>
<calcChain xmlns="http://schemas.openxmlformats.org/spreadsheetml/2006/main">
  <c r="K5" i="49"/>
  <c r="J5"/>
  <c r="K4"/>
  <c r="J4"/>
  <c r="K7"/>
  <c r="J7"/>
  <c r="M7" s="1"/>
  <c r="K6"/>
  <c r="J6"/>
  <c r="M6" s="1"/>
  <c r="K10"/>
  <c r="J10"/>
  <c r="K9"/>
  <c r="J9"/>
  <c r="K8"/>
  <c r="J8"/>
  <c r="K13"/>
  <c r="J13"/>
  <c r="M13" s="1"/>
  <c r="K12"/>
  <c r="J12"/>
  <c r="M12" s="1"/>
  <c r="K11"/>
  <c r="J11"/>
  <c r="M11" s="1"/>
  <c r="J5" i="29"/>
  <c r="K5"/>
  <c r="L5"/>
  <c r="M5"/>
  <c r="J5" i="28"/>
  <c r="K5"/>
  <c r="L5"/>
  <c r="M5"/>
  <c r="J6"/>
  <c r="M6"/>
  <c r="K6"/>
  <c r="L6" s="1"/>
  <c r="J7"/>
  <c r="M7" s="1"/>
  <c r="K7"/>
  <c r="L7"/>
  <c r="J5" i="27"/>
  <c r="M5" s="1"/>
  <c r="K5"/>
  <c r="L5"/>
  <c r="L6" i="49" l="1"/>
  <c r="L12"/>
  <c r="L8"/>
  <c r="L13"/>
  <c r="L11"/>
  <c r="L10"/>
  <c r="L9"/>
  <c r="L7"/>
  <c r="L5"/>
  <c r="L4"/>
  <c r="M4"/>
  <c r="M5"/>
  <c r="M8"/>
  <c r="M9"/>
  <c r="M10"/>
</calcChain>
</file>

<file path=xl/sharedStrings.xml><?xml version="1.0" encoding="utf-8"?>
<sst xmlns="http://schemas.openxmlformats.org/spreadsheetml/2006/main" count="136" uniqueCount="59">
  <si>
    <t>№</t>
  </si>
  <si>
    <t>Ед. изм</t>
  </si>
  <si>
    <t>Наименование предмета контракта</t>
  </si>
  <si>
    <t>Кол-во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</si>
  <si>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</si>
  <si>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</si>
  <si>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</si>
  <si>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</si>
  <si>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</si>
  <si>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</si>
  <si>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</si>
  <si>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</si>
  <si>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</si>
  <si>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</si>
  <si>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</si>
  <si>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</si>
  <si>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</si>
  <si>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Работник контрактной службы                                          Морозов И.С.</t>
  </si>
  <si>
    <t>шт.</t>
  </si>
  <si>
    <t xml:space="preserve">Расчет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</si>
  <si>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 xml:space="preserve"> </t>
  </si>
  <si>
    <t>Подушка ватная</t>
  </si>
  <si>
    <t>ТУ 78-597-85</t>
  </si>
  <si>
    <t>Сорочка верхняя для мальчиков-подростков тип А</t>
  </si>
  <si>
    <t>ТУ 8541-114-08570932-2005</t>
  </si>
  <si>
    <t>Сорочка верхняя для мальчиков-подростков тип Б</t>
  </si>
  <si>
    <t>Одеяло полушерстяное</t>
  </si>
  <si>
    <t>ТУ 8358-225-08946314-2014</t>
  </si>
  <si>
    <t>Начальная (максимальная) цена контракта составляет 1 354 251 (один миллион триста пятьдесят четыре тысячи двести пятьдесят один) рубль 67 копеек.</t>
  </si>
  <si>
    <t>К расчету контракта применяется наименьшая цена за единицу товара (коммерческое предложение №1) в результате цена контракта  составит:  1 232 500 (один миллион вдвести тридцать две тысячи</t>
  </si>
  <si>
    <t>пятьсот)  рублей 00 копеек.</t>
  </si>
  <si>
    <t>Матрац ватный</t>
  </si>
  <si>
    <t>ТУ 8590-057-08570932-202 с изменением № 1</t>
  </si>
  <si>
    <t>Начальная (максмальная) цена контракта составляет 530 200 (пятьсот тридцать тысяч двести) рублей 00 копеек.</t>
  </si>
  <si>
    <t>К расчету контракта применяется наименьшая цена за единицу товара (коммерческое предложение №1) в результате цена контракта  составит:  516 000 (пятьсот шестнадцать тысяч)  рублей 00 копеек.</t>
  </si>
  <si>
    <t>Начальная (максимальная) цена контракта составляет 298 650 (двести девяносто восемь тысяч шестьсот пятьдесят) рублей 00 копеек.</t>
  </si>
  <si>
    <t xml:space="preserve">К расчету контракта применяется наименьшая цена за единицу товара (коммерческое предложение №1) в результате цена контракта  составит:  297 150 (двести девяносто семь тысяч сто пятьдесят) рублей </t>
  </si>
  <si>
    <t>00 копеек.</t>
  </si>
  <si>
    <t>шт</t>
  </si>
  <si>
    <t>м</t>
  </si>
  <si>
    <t>Поставщик №1 Запрос на предаставление коммерческого предложения исх №5096 от 24.07.26 Коммерческое предложение  вх. №2048 от 28.07.26</t>
  </si>
  <si>
    <t>Поставщик №2 Запрос на предаставление коммерческого предложения исх №5100 от 24.07.26 Коммерческое предложение   вх. №2049 от 28.07.26</t>
  </si>
  <si>
    <t>Поставщик №3 Запрос на предаставление коммерческого предложения исх №5099 от 24.07.26 Коммерческое предложение     вх. №2050 от 28.07.26</t>
  </si>
  <si>
    <t>кг</t>
  </si>
  <si>
    <t xml:space="preserve">Лист 3,0/1,25/2,50 г/к </t>
  </si>
  <si>
    <t>Щетка для УШМ 125/22мм плоская</t>
  </si>
  <si>
    <t xml:space="preserve">Диск лепестковый торцевой 22*125 Р40 </t>
  </si>
  <si>
    <t xml:space="preserve">Круг отр. 230*1,6*22 мм </t>
  </si>
  <si>
    <t>Круг шлиф 125*6*22</t>
  </si>
  <si>
    <t xml:space="preserve">Диск лепестковый торцевой 22*125 Р60 </t>
  </si>
  <si>
    <t>Грунт-Эмаль 3 в 1 OIECOLOR серая 2 кг</t>
  </si>
  <si>
    <t>Труба 60*60/3 проф ГОСТ 13663-86(12,02м)</t>
  </si>
  <si>
    <t xml:space="preserve">Начальная максимальная цена контракта составляет 128589,13 (сто двадцать восемь тысяч пятьсот восемьдесят девять) рублей 13 копеек.       К расчету контракта применяется наименьшая цена за единицу товара (коммерческое предложение вх. № 2048 от 28.07.2026) на сумму:  118878,60 (сто восемнадцать тысяч восемьсот семьдесят восемь) рублей 60 копеек с НДС </t>
  </si>
  <si>
    <t xml:space="preserve">Электроды ОК-46/3 5,3кг </t>
  </si>
  <si>
    <t>Труба 25*25/2,0 (6,0м)</t>
  </si>
  <si>
    <t>Работник контрактной службы</t>
  </si>
  <si>
    <t>старший инженер ОКБО и ХО</t>
  </si>
  <si>
    <t xml:space="preserve">старший лейтенант внутренней службы </t>
  </si>
  <si>
    <t>М.И. Кореньков</t>
  </si>
</sst>
</file>

<file path=xl/styles.xml><?xml version="1.0" encoding="utf-8"?>
<styleSheet xmlns="http://schemas.openxmlformats.org/spreadsheetml/2006/main">
  <numFmts count="1">
    <numFmt numFmtId="164" formatCode="0.00000"/>
  </numFmts>
  <fonts count="14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top" textRotation="90" wrapText="1"/>
    </xf>
    <xf numFmtId="0" fontId="1" fillId="0" borderId="2" xfId="0" applyFont="1" applyBorder="1" applyAlignment="1">
      <alignment horizontal="left" textRotation="90" wrapText="1"/>
    </xf>
    <xf numFmtId="2" fontId="5" fillId="0" borderId="0" xfId="0" applyNumberFormat="1" applyFont="1"/>
    <xf numFmtId="0" fontId="8" fillId="0" borderId="3" xfId="0" applyFont="1" applyBorder="1" applyAlignment="1">
      <alignment horizontal="right" vertical="top" wrapText="1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2" fillId="0" borderId="0" xfId="0" applyFont="1"/>
    <xf numFmtId="0" fontId="8" fillId="0" borderId="0" xfId="0" applyFont="1" applyBorder="1" applyAlignment="1">
      <alignment horizontal="right" vertical="top" wrapText="1"/>
    </xf>
    <xf numFmtId="0" fontId="9" fillId="0" borderId="0" xfId="0" applyFont="1"/>
    <xf numFmtId="0" fontId="9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10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textRotation="90" wrapText="1"/>
    </xf>
    <xf numFmtId="0" fontId="12" fillId="0" borderId="11" xfId="0" applyFont="1" applyBorder="1" applyAlignment="1">
      <alignment vertical="top" wrapText="1"/>
    </xf>
    <xf numFmtId="2" fontId="8" fillId="0" borderId="10" xfId="0" applyNumberFormat="1" applyFont="1" applyBorder="1" applyAlignment="1">
      <alignment horizontal="center" vertical="top" wrapText="1"/>
    </xf>
    <xf numFmtId="0" fontId="12" fillId="0" borderId="12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top" wrapText="1"/>
    </xf>
    <xf numFmtId="2" fontId="8" fillId="0" borderId="14" xfId="0" applyNumberFormat="1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12" fillId="0" borderId="11" xfId="0" applyFont="1" applyBorder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8" xfId="0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horizontal="left" wrapText="1"/>
    </xf>
    <xf numFmtId="0" fontId="1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38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575" y="33623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8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81875" y="33337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1504950</xdr:colOff>
      <xdr:row>3</xdr:row>
      <xdr:rowOff>1962150</xdr:rowOff>
    </xdr:to>
    <xdr:pic>
      <xdr:nvPicPr>
        <xdr:cNvPr id="3809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63075" y="40100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419100</xdr:colOff>
      <xdr:row>3</xdr:row>
      <xdr:rowOff>1628775</xdr:rowOff>
    </xdr:to>
    <xdr:pic>
      <xdr:nvPicPr>
        <xdr:cNvPr id="381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1072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391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575" y="33623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91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81875" y="33337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1504950</xdr:colOff>
      <xdr:row>3</xdr:row>
      <xdr:rowOff>1962150</xdr:rowOff>
    </xdr:to>
    <xdr:pic>
      <xdr:nvPicPr>
        <xdr:cNvPr id="391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63075" y="40100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419100</xdr:colOff>
      <xdr:row>3</xdr:row>
      <xdr:rowOff>1628775</xdr:rowOff>
    </xdr:to>
    <xdr:pic>
      <xdr:nvPicPr>
        <xdr:cNvPr id="391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1072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401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96300" y="33623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401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600" y="33337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1504950</xdr:colOff>
      <xdr:row>3</xdr:row>
      <xdr:rowOff>1962150</xdr:rowOff>
    </xdr:to>
    <xdr:pic>
      <xdr:nvPicPr>
        <xdr:cNvPr id="4013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448800" y="40100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419100</xdr:colOff>
      <xdr:row>3</xdr:row>
      <xdr:rowOff>1628775</xdr:rowOff>
    </xdr:to>
    <xdr:pic>
      <xdr:nvPicPr>
        <xdr:cNvPr id="4014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96450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2</xdr:row>
      <xdr:rowOff>952500</xdr:rowOff>
    </xdr:from>
    <xdr:to>
      <xdr:col>12</xdr:col>
      <xdr:colOff>0</xdr:colOff>
      <xdr:row>2</xdr:row>
      <xdr:rowOff>1304925</xdr:rowOff>
    </xdr:to>
    <xdr:pic>
      <xdr:nvPicPr>
        <xdr:cNvPr id="583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575" y="33623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2</xdr:row>
      <xdr:rowOff>923925</xdr:rowOff>
    </xdr:from>
    <xdr:to>
      <xdr:col>10</xdr:col>
      <xdr:colOff>1019175</xdr:colOff>
      <xdr:row>2</xdr:row>
      <xdr:rowOff>1362075</xdr:rowOff>
    </xdr:to>
    <xdr:pic>
      <xdr:nvPicPr>
        <xdr:cNvPr id="583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81875" y="33337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2</xdr:row>
      <xdr:rowOff>1600200</xdr:rowOff>
    </xdr:from>
    <xdr:to>
      <xdr:col>12</xdr:col>
      <xdr:colOff>1504950</xdr:colOff>
      <xdr:row>2</xdr:row>
      <xdr:rowOff>1962150</xdr:rowOff>
    </xdr:to>
    <xdr:pic>
      <xdr:nvPicPr>
        <xdr:cNvPr id="5838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63075" y="40100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2</xdr:row>
      <xdr:rowOff>1400175</xdr:rowOff>
    </xdr:from>
    <xdr:to>
      <xdr:col>12</xdr:col>
      <xdr:colOff>419100</xdr:colOff>
      <xdr:row>2</xdr:row>
      <xdr:rowOff>1628775</xdr:rowOff>
    </xdr:to>
    <xdr:pic>
      <xdr:nvPicPr>
        <xdr:cNvPr id="5838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1072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11"/>
  <sheetViews>
    <sheetView view="pageLayout" topLeftCell="A4" workbookViewId="0">
      <selection activeCell="F16" sqref="F16:G16"/>
    </sheetView>
  </sheetViews>
  <sheetFormatPr defaultRowHeight="12.75"/>
  <cols>
    <col min="1" max="1" width="3.140625" style="2" customWidth="1"/>
    <col min="2" max="2" width="27" style="2" customWidth="1"/>
    <col min="3" max="3" width="22.5703125" style="2" customWidth="1"/>
    <col min="4" max="4" width="5.85546875" style="2" customWidth="1"/>
    <col min="5" max="5" width="8.85546875" style="2" customWidth="1"/>
    <col min="6" max="8" width="7.28515625" style="2" customWidth="1"/>
    <col min="9" max="9" width="5.5703125" style="2" customWidth="1"/>
    <col min="10" max="10" width="15.5703125" style="2" customWidth="1"/>
    <col min="11" max="11" width="15.42578125" style="2" customWidth="1"/>
    <col min="12" max="12" width="14.28515625" style="2" customWidth="1"/>
    <col min="13" max="13" width="22.7109375" style="2" customWidth="1"/>
    <col min="14" max="16384" width="9.140625" style="2"/>
  </cols>
  <sheetData>
    <row r="1" spans="1:15" ht="111.75" customHeight="1">
      <c r="M1" s="10"/>
    </row>
    <row r="2" spans="1:15" ht="39" customHeight="1">
      <c r="A2" s="57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5" ht="39" customHeight="1">
      <c r="A3" s="58" t="s">
        <v>0</v>
      </c>
      <c r="B3" s="58" t="s">
        <v>2</v>
      </c>
      <c r="C3" s="59" t="s">
        <v>4</v>
      </c>
      <c r="D3" s="59" t="s">
        <v>1</v>
      </c>
      <c r="E3" s="59" t="s">
        <v>3</v>
      </c>
      <c r="F3" s="61" t="s">
        <v>13</v>
      </c>
      <c r="G3" s="62"/>
      <c r="H3" s="62"/>
      <c r="I3" s="63"/>
      <c r="J3" s="64" t="s">
        <v>11</v>
      </c>
      <c r="K3" s="64"/>
      <c r="L3" s="64"/>
      <c r="M3" s="3" t="s">
        <v>12</v>
      </c>
    </row>
    <row r="4" spans="1:15" ht="159" customHeight="1" thickBot="1">
      <c r="A4" s="59"/>
      <c r="B4" s="59"/>
      <c r="C4" s="60"/>
      <c r="D4" s="60"/>
      <c r="E4" s="60"/>
      <c r="F4" s="12" t="s">
        <v>14</v>
      </c>
      <c r="G4" s="12" t="s">
        <v>15</v>
      </c>
      <c r="H4" s="12" t="s">
        <v>16</v>
      </c>
      <c r="I4" s="11" t="s">
        <v>8</v>
      </c>
      <c r="J4" s="3" t="s">
        <v>7</v>
      </c>
      <c r="K4" s="3" t="s">
        <v>5</v>
      </c>
      <c r="L4" s="4" t="s">
        <v>6</v>
      </c>
      <c r="M4" s="9" t="s">
        <v>10</v>
      </c>
      <c r="O4" s="18"/>
    </row>
    <row r="5" spans="1:15" s="1" customFormat="1" ht="29.45" customHeight="1" thickBot="1">
      <c r="A5" s="14">
        <v>1</v>
      </c>
      <c r="B5" s="15" t="s">
        <v>31</v>
      </c>
      <c r="C5" s="15" t="s">
        <v>32</v>
      </c>
      <c r="D5" s="16" t="s">
        <v>18</v>
      </c>
      <c r="E5" s="17">
        <v>600</v>
      </c>
      <c r="F5" s="7">
        <v>860</v>
      </c>
      <c r="G5" s="7">
        <v>890</v>
      </c>
      <c r="H5" s="7">
        <v>901</v>
      </c>
      <c r="I5" s="7" t="s">
        <v>9</v>
      </c>
      <c r="J5" s="8">
        <f>AVERAGE(F5:H5)</f>
        <v>883.66666666666663</v>
      </c>
      <c r="K5" s="5">
        <f>STDEV(F5:H5)</f>
        <v>21.221058723194179</v>
      </c>
      <c r="L5" s="5">
        <f>K5/J5*100</f>
        <v>2.4014777883659955</v>
      </c>
      <c r="M5" s="6">
        <f>J5*E5</f>
        <v>530200</v>
      </c>
    </row>
    <row r="6" spans="1:15" s="1" customFormat="1" ht="22.15" customHeight="1">
      <c r="A6" s="19"/>
      <c r="B6" s="21"/>
      <c r="C6" s="21"/>
      <c r="D6" s="22"/>
      <c r="E6" s="23"/>
      <c r="F6" s="24"/>
      <c r="G6" s="24"/>
      <c r="H6" s="24"/>
      <c r="I6" s="24"/>
      <c r="J6" s="25"/>
      <c r="K6" s="26"/>
      <c r="L6" s="26"/>
      <c r="M6" s="27"/>
    </row>
    <row r="7" spans="1:15">
      <c r="A7" s="18" t="s">
        <v>33</v>
      </c>
      <c r="M7" s="13"/>
    </row>
    <row r="8" spans="1:15" ht="14.45" customHeight="1">
      <c r="A8" s="54" t="s">
        <v>34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1:15">
      <c r="A9" s="18" t="s">
        <v>20</v>
      </c>
      <c r="B9" s="20"/>
    </row>
    <row r="10" spans="1:15">
      <c r="B10" s="20"/>
    </row>
    <row r="11" spans="1:15">
      <c r="B11" s="55" t="s">
        <v>17</v>
      </c>
      <c r="C11" s="56"/>
      <c r="D11" s="56"/>
      <c r="E11" s="56"/>
      <c r="F11" s="56"/>
      <c r="G11" s="56"/>
      <c r="H11" s="56"/>
      <c r="I11" s="56"/>
      <c r="J11" s="56"/>
    </row>
  </sheetData>
  <mergeCells count="10">
    <mergeCell ref="A8:M8"/>
    <mergeCell ref="B11:J11"/>
    <mergeCell ref="A2:M2"/>
    <mergeCell ref="A3:A4"/>
    <mergeCell ref="B3:B4"/>
    <mergeCell ref="C3:C4"/>
    <mergeCell ref="D3:D4"/>
    <mergeCell ref="E3:E4"/>
    <mergeCell ref="F3:I3"/>
    <mergeCell ref="J3:L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13"/>
  <sheetViews>
    <sheetView view="pageLayout" topLeftCell="A4" workbookViewId="0">
      <selection activeCell="B11" sqref="B11"/>
    </sheetView>
  </sheetViews>
  <sheetFormatPr defaultRowHeight="12.75"/>
  <cols>
    <col min="1" max="1" width="3.140625" style="2" customWidth="1"/>
    <col min="2" max="2" width="27" style="2" customWidth="1"/>
    <col min="3" max="3" width="22.5703125" style="2" customWidth="1"/>
    <col min="4" max="4" width="5.85546875" style="2" customWidth="1"/>
    <col min="5" max="5" width="8.85546875" style="2" customWidth="1"/>
    <col min="6" max="8" width="7.28515625" style="2" customWidth="1"/>
    <col min="9" max="9" width="5.5703125" style="2" customWidth="1"/>
    <col min="10" max="10" width="15.5703125" style="2" customWidth="1"/>
    <col min="11" max="11" width="15.42578125" style="2" customWidth="1"/>
    <col min="12" max="12" width="14.28515625" style="2" customWidth="1"/>
    <col min="13" max="13" width="22.7109375" style="2" customWidth="1"/>
    <col min="14" max="16384" width="9.140625" style="2"/>
  </cols>
  <sheetData>
    <row r="1" spans="1:15" ht="111.75" customHeight="1">
      <c r="M1" s="10"/>
    </row>
    <row r="2" spans="1:15" ht="39" customHeight="1">
      <c r="A2" s="57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5" ht="39" customHeight="1">
      <c r="A3" s="58" t="s">
        <v>0</v>
      </c>
      <c r="B3" s="58" t="s">
        <v>2</v>
      </c>
      <c r="C3" s="59" t="s">
        <v>4</v>
      </c>
      <c r="D3" s="59" t="s">
        <v>1</v>
      </c>
      <c r="E3" s="59" t="s">
        <v>3</v>
      </c>
      <c r="F3" s="61" t="s">
        <v>13</v>
      </c>
      <c r="G3" s="62"/>
      <c r="H3" s="62"/>
      <c r="I3" s="63"/>
      <c r="J3" s="64" t="s">
        <v>11</v>
      </c>
      <c r="K3" s="64"/>
      <c r="L3" s="64"/>
      <c r="M3" s="3" t="s">
        <v>12</v>
      </c>
    </row>
    <row r="4" spans="1:15" ht="159" customHeight="1" thickBot="1">
      <c r="A4" s="59"/>
      <c r="B4" s="59"/>
      <c r="C4" s="60"/>
      <c r="D4" s="60"/>
      <c r="E4" s="60"/>
      <c r="F4" s="12" t="s">
        <v>14</v>
      </c>
      <c r="G4" s="12" t="s">
        <v>15</v>
      </c>
      <c r="H4" s="12" t="s">
        <v>16</v>
      </c>
      <c r="I4" s="11" t="s">
        <v>8</v>
      </c>
      <c r="J4" s="3" t="s">
        <v>7</v>
      </c>
      <c r="K4" s="3" t="s">
        <v>5</v>
      </c>
      <c r="L4" s="4" t="s">
        <v>6</v>
      </c>
      <c r="M4" s="9" t="s">
        <v>10</v>
      </c>
      <c r="O4" s="18"/>
    </row>
    <row r="5" spans="1:15" s="1" customFormat="1" ht="29.45" customHeight="1" thickBot="1">
      <c r="A5" s="14">
        <v>1</v>
      </c>
      <c r="B5" s="15" t="s">
        <v>21</v>
      </c>
      <c r="C5" s="15" t="s">
        <v>22</v>
      </c>
      <c r="D5" s="16" t="s">
        <v>18</v>
      </c>
      <c r="E5" s="17">
        <v>1000</v>
      </c>
      <c r="F5" s="7">
        <v>258</v>
      </c>
      <c r="G5" s="7">
        <v>260</v>
      </c>
      <c r="H5" s="7">
        <v>259</v>
      </c>
      <c r="I5" s="7" t="s">
        <v>9</v>
      </c>
      <c r="J5" s="8">
        <f>AVERAGE(F5:H5)</f>
        <v>259</v>
      </c>
      <c r="K5" s="5">
        <f>STDEV(F5:H5)</f>
        <v>1</v>
      </c>
      <c r="L5" s="5">
        <f>K5/J5*100</f>
        <v>0.38610038610038611</v>
      </c>
      <c r="M5" s="6">
        <f>J5*E5</f>
        <v>259000</v>
      </c>
    </row>
    <row r="6" spans="1:15" s="1" customFormat="1" ht="33.6" customHeight="1" thickBot="1">
      <c r="A6" s="14">
        <v>2</v>
      </c>
      <c r="B6" s="15" t="s">
        <v>23</v>
      </c>
      <c r="C6" s="15" t="s">
        <v>24</v>
      </c>
      <c r="D6" s="16" t="s">
        <v>18</v>
      </c>
      <c r="E6" s="17">
        <v>50</v>
      </c>
      <c r="F6" s="7">
        <v>412</v>
      </c>
      <c r="G6" s="7">
        <v>413</v>
      </c>
      <c r="H6" s="7">
        <v>429</v>
      </c>
      <c r="I6" s="7" t="s">
        <v>9</v>
      </c>
      <c r="J6" s="8">
        <f>AVERAGE(F6:H6)</f>
        <v>418</v>
      </c>
      <c r="K6" s="5">
        <f>STDEV(F6:H6)</f>
        <v>9.5393920141694561</v>
      </c>
      <c r="L6" s="5">
        <f>K6/J6*100</f>
        <v>2.2821511995620711</v>
      </c>
      <c r="M6" s="6">
        <f>J6*E6</f>
        <v>20900</v>
      </c>
    </row>
    <row r="7" spans="1:15" s="1" customFormat="1" ht="30" customHeight="1" thickBot="1">
      <c r="A7" s="14">
        <v>3</v>
      </c>
      <c r="B7" s="15" t="s">
        <v>25</v>
      </c>
      <c r="C7" s="15" t="s">
        <v>24</v>
      </c>
      <c r="D7" s="16" t="s">
        <v>18</v>
      </c>
      <c r="E7" s="17">
        <v>50</v>
      </c>
      <c r="F7" s="7">
        <v>371</v>
      </c>
      <c r="G7" s="7">
        <v>373</v>
      </c>
      <c r="H7" s="7">
        <v>381</v>
      </c>
      <c r="I7" s="7" t="s">
        <v>9</v>
      </c>
      <c r="J7" s="8">
        <f>AVERAGE(F7:H7)</f>
        <v>375</v>
      </c>
      <c r="K7" s="5">
        <f>STDEV(F7:H7)</f>
        <v>5.2915026221291814</v>
      </c>
      <c r="L7" s="5">
        <f>K7/J7*100</f>
        <v>1.411067365901115</v>
      </c>
      <c r="M7" s="6">
        <f>J7*E7</f>
        <v>18750</v>
      </c>
    </row>
    <row r="8" spans="1:15" s="1" customFormat="1" ht="12" customHeight="1">
      <c r="A8" s="19"/>
      <c r="B8" s="21"/>
      <c r="C8" s="21"/>
      <c r="D8" s="22"/>
      <c r="E8" s="23"/>
      <c r="F8" s="24"/>
      <c r="G8" s="24"/>
      <c r="H8" s="24"/>
      <c r="I8" s="24"/>
      <c r="J8" s="25"/>
      <c r="K8" s="26"/>
      <c r="L8" s="26"/>
      <c r="M8" s="27"/>
    </row>
    <row r="9" spans="1:15">
      <c r="A9" s="18" t="s">
        <v>35</v>
      </c>
      <c r="M9" s="13"/>
    </row>
    <row r="10" spans="1:15" ht="14.45" customHeight="1">
      <c r="A10" s="54" t="s">
        <v>36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</row>
    <row r="11" spans="1:15">
      <c r="A11" s="18" t="s">
        <v>37</v>
      </c>
      <c r="B11" s="20"/>
    </row>
    <row r="12" spans="1:15">
      <c r="B12" s="20"/>
    </row>
    <row r="13" spans="1:15">
      <c r="B13" s="55" t="s">
        <v>17</v>
      </c>
      <c r="C13" s="56"/>
      <c r="D13" s="56"/>
      <c r="E13" s="56"/>
      <c r="F13" s="56"/>
      <c r="G13" s="56"/>
      <c r="H13" s="56"/>
      <c r="I13" s="56"/>
      <c r="J13" s="56"/>
    </row>
  </sheetData>
  <mergeCells count="10">
    <mergeCell ref="A10:M10"/>
    <mergeCell ref="B13:J13"/>
    <mergeCell ref="A2:M2"/>
    <mergeCell ref="A3:A4"/>
    <mergeCell ref="B3:B4"/>
    <mergeCell ref="C3:C4"/>
    <mergeCell ref="D3:D4"/>
    <mergeCell ref="E3:E4"/>
    <mergeCell ref="F3:I3"/>
    <mergeCell ref="J3:L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11"/>
  <sheetViews>
    <sheetView view="pageLayout" topLeftCell="A4" workbookViewId="0">
      <selection activeCell="H16" sqref="H16:I16"/>
    </sheetView>
  </sheetViews>
  <sheetFormatPr defaultRowHeight="12.75"/>
  <cols>
    <col min="1" max="1" width="3.140625" style="2" customWidth="1"/>
    <col min="2" max="2" width="27" style="2" customWidth="1"/>
    <col min="3" max="3" width="22.5703125" style="2" customWidth="1"/>
    <col min="4" max="4" width="7.140625" style="2" customWidth="1"/>
    <col min="5" max="5" width="8.85546875" style="2" customWidth="1"/>
    <col min="6" max="8" width="7.28515625" style="2" customWidth="1"/>
    <col min="9" max="9" width="5.5703125" style="2" customWidth="1"/>
    <col min="10" max="10" width="15.5703125" style="2" customWidth="1"/>
    <col min="11" max="11" width="15.42578125" style="2" customWidth="1"/>
    <col min="12" max="12" width="14.28515625" style="2" customWidth="1"/>
    <col min="13" max="13" width="22.7109375" style="2" customWidth="1"/>
    <col min="14" max="16384" width="9.140625" style="2"/>
  </cols>
  <sheetData>
    <row r="1" spans="1:15" ht="111.75" customHeight="1">
      <c r="M1" s="10"/>
    </row>
    <row r="2" spans="1:15" ht="39" customHeight="1">
      <c r="A2" s="57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5" ht="39" customHeight="1">
      <c r="A3" s="58" t="s">
        <v>0</v>
      </c>
      <c r="B3" s="58" t="s">
        <v>2</v>
      </c>
      <c r="C3" s="59" t="s">
        <v>4</v>
      </c>
      <c r="D3" s="59" t="s">
        <v>1</v>
      </c>
      <c r="E3" s="59" t="s">
        <v>3</v>
      </c>
      <c r="F3" s="61" t="s">
        <v>13</v>
      </c>
      <c r="G3" s="62"/>
      <c r="H3" s="62"/>
      <c r="I3" s="63"/>
      <c r="J3" s="64" t="s">
        <v>11</v>
      </c>
      <c r="K3" s="64"/>
      <c r="L3" s="64"/>
      <c r="M3" s="3" t="s">
        <v>12</v>
      </c>
    </row>
    <row r="4" spans="1:15" ht="159" customHeight="1" thickBot="1">
      <c r="A4" s="59"/>
      <c r="B4" s="59"/>
      <c r="C4" s="60"/>
      <c r="D4" s="60"/>
      <c r="E4" s="60"/>
      <c r="F4" s="12" t="s">
        <v>14</v>
      </c>
      <c r="G4" s="12" t="s">
        <v>15</v>
      </c>
      <c r="H4" s="12" t="s">
        <v>16</v>
      </c>
      <c r="I4" s="11" t="s">
        <v>8</v>
      </c>
      <c r="J4" s="3" t="s">
        <v>7</v>
      </c>
      <c r="K4" s="3" t="s">
        <v>5</v>
      </c>
      <c r="L4" s="4" t="s">
        <v>6</v>
      </c>
      <c r="M4" s="9" t="s">
        <v>10</v>
      </c>
      <c r="O4" s="18"/>
    </row>
    <row r="5" spans="1:15" s="1" customFormat="1" ht="29.45" customHeight="1" thickBot="1">
      <c r="A5" s="14">
        <v>1</v>
      </c>
      <c r="B5" s="15" t="s">
        <v>26</v>
      </c>
      <c r="C5" s="15" t="s">
        <v>27</v>
      </c>
      <c r="D5" s="16" t="s">
        <v>18</v>
      </c>
      <c r="E5" s="17">
        <v>1450</v>
      </c>
      <c r="F5" s="7">
        <v>850</v>
      </c>
      <c r="G5" s="7">
        <v>952.4</v>
      </c>
      <c r="H5" s="7">
        <v>999.5</v>
      </c>
      <c r="I5" s="7" t="s">
        <v>9</v>
      </c>
      <c r="J5" s="8">
        <f>AVERAGE(F5:H5)</f>
        <v>933.9666666666667</v>
      </c>
      <c r="K5" s="5">
        <f>STDEV(F5:H5)</f>
        <v>76.435615607732814</v>
      </c>
      <c r="L5" s="5">
        <f>K5/J5*100</f>
        <v>8.183976830836162</v>
      </c>
      <c r="M5" s="6">
        <f>J5*E5</f>
        <v>1354251.6666666667</v>
      </c>
    </row>
    <row r="6" spans="1:15" s="1" customFormat="1" ht="22.15" customHeight="1">
      <c r="A6" s="19"/>
      <c r="B6" s="21"/>
      <c r="C6" s="21"/>
      <c r="D6" s="22"/>
      <c r="E6" s="23"/>
      <c r="F6" s="24"/>
      <c r="G6" s="24"/>
      <c r="H6" s="24"/>
      <c r="I6" s="24"/>
      <c r="J6" s="25"/>
      <c r="K6" s="26"/>
      <c r="L6" s="26"/>
      <c r="M6" s="27"/>
    </row>
    <row r="7" spans="1:15">
      <c r="A7" s="18" t="s">
        <v>28</v>
      </c>
      <c r="M7" s="13"/>
    </row>
    <row r="8" spans="1:15" ht="14.45" customHeight="1">
      <c r="A8" s="54" t="s">
        <v>29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1:15">
      <c r="A9" s="18" t="s">
        <v>30</v>
      </c>
      <c r="B9" s="20"/>
    </row>
    <row r="10" spans="1:15">
      <c r="B10" s="20"/>
    </row>
    <row r="11" spans="1:15">
      <c r="B11" s="55" t="s">
        <v>17</v>
      </c>
      <c r="C11" s="56"/>
      <c r="D11" s="56"/>
      <c r="E11" s="56"/>
      <c r="F11" s="56"/>
      <c r="G11" s="56"/>
      <c r="H11" s="56"/>
      <c r="I11" s="56"/>
      <c r="J11" s="56"/>
    </row>
  </sheetData>
  <mergeCells count="10">
    <mergeCell ref="A8:M8"/>
    <mergeCell ref="B11:J11"/>
    <mergeCell ref="A2:M2"/>
    <mergeCell ref="A3:A4"/>
    <mergeCell ref="B3:B4"/>
    <mergeCell ref="C3:C4"/>
    <mergeCell ref="D3:D4"/>
    <mergeCell ref="E3:E4"/>
    <mergeCell ref="F3:I3"/>
    <mergeCell ref="J3:L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O22"/>
  <sheetViews>
    <sheetView tabSelected="1" view="pageLayout" topLeftCell="A5" zoomScale="80" zoomScalePageLayoutView="80" workbookViewId="0">
      <selection activeCell="D18" sqref="D18"/>
    </sheetView>
  </sheetViews>
  <sheetFormatPr defaultRowHeight="12.75"/>
  <cols>
    <col min="1" max="1" width="3.140625" style="2" customWidth="1"/>
    <col min="2" max="2" width="25" style="2" customWidth="1"/>
    <col min="3" max="3" width="10.85546875" style="2" customWidth="1"/>
    <col min="4" max="4" width="5.85546875" style="2" customWidth="1"/>
    <col min="5" max="5" width="6.5703125" style="2" customWidth="1"/>
    <col min="6" max="6" width="12.42578125" style="2" customWidth="1"/>
    <col min="7" max="7" width="15.140625" style="2" customWidth="1"/>
    <col min="8" max="8" width="15" style="2" customWidth="1"/>
    <col min="9" max="9" width="5.5703125" style="2" customWidth="1"/>
    <col min="10" max="10" width="14.5703125" style="2" customWidth="1"/>
    <col min="11" max="11" width="12.5703125" style="2" customWidth="1"/>
    <col min="12" max="12" width="13.140625" style="2" customWidth="1"/>
    <col min="13" max="13" width="23.5703125" style="2" customWidth="1"/>
    <col min="14" max="16384" width="9.140625" style="2"/>
  </cols>
  <sheetData>
    <row r="1" spans="1:15" ht="39" customHeight="1">
      <c r="A1" s="57" t="s">
        <v>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5" ht="39" customHeight="1">
      <c r="A2" s="58" t="s">
        <v>0</v>
      </c>
      <c r="B2" s="58" t="s">
        <v>2</v>
      </c>
      <c r="C2" s="59" t="s">
        <v>4</v>
      </c>
      <c r="D2" s="59" t="s">
        <v>1</v>
      </c>
      <c r="E2" s="59" t="s">
        <v>3</v>
      </c>
      <c r="F2" s="61" t="s">
        <v>13</v>
      </c>
      <c r="G2" s="62"/>
      <c r="H2" s="62"/>
      <c r="I2" s="63"/>
      <c r="J2" s="65" t="s">
        <v>11</v>
      </c>
      <c r="K2" s="66"/>
      <c r="L2" s="67"/>
      <c r="M2" s="3" t="s">
        <v>12</v>
      </c>
    </row>
    <row r="3" spans="1:15" ht="193.5" customHeight="1" thickBot="1">
      <c r="A3" s="59"/>
      <c r="B3" s="59"/>
      <c r="C3" s="60"/>
      <c r="D3" s="60"/>
      <c r="E3" s="60"/>
      <c r="F3" s="45" t="s">
        <v>40</v>
      </c>
      <c r="G3" s="45" t="s">
        <v>41</v>
      </c>
      <c r="H3" s="45" t="s">
        <v>42</v>
      </c>
      <c r="I3" s="39" t="s">
        <v>8</v>
      </c>
      <c r="J3" s="3" t="s">
        <v>7</v>
      </c>
      <c r="K3" s="3" t="s">
        <v>5</v>
      </c>
      <c r="L3" s="4" t="s">
        <v>6</v>
      </c>
      <c r="M3" s="9" t="s">
        <v>10</v>
      </c>
      <c r="O3" s="18"/>
    </row>
    <row r="4" spans="1:15" ht="15.75" customHeight="1" thickBot="1">
      <c r="A4" s="52">
        <v>1</v>
      </c>
      <c r="B4" s="46" t="s">
        <v>54</v>
      </c>
      <c r="C4" s="37"/>
      <c r="D4" s="50" t="s">
        <v>39</v>
      </c>
      <c r="E4" s="50">
        <v>300</v>
      </c>
      <c r="F4" s="51">
        <v>128</v>
      </c>
      <c r="G4" s="41">
        <v>145</v>
      </c>
      <c r="H4" s="41">
        <v>150</v>
      </c>
      <c r="I4" s="7" t="s">
        <v>9</v>
      </c>
      <c r="J4" s="8">
        <f t="shared" ref="J4:J13" si="0">AVERAGE(F4:H4)</f>
        <v>141</v>
      </c>
      <c r="K4" s="40">
        <f t="shared" ref="K4:K13" si="1">STDEV(F4:H4)</f>
        <v>11.532562594670797</v>
      </c>
      <c r="L4" s="40">
        <f t="shared" ref="L4:L13" si="2">K4/J4*100</f>
        <v>8.1791224075679398</v>
      </c>
      <c r="M4" s="6">
        <f t="shared" ref="M4:M13" si="3">J4*E4</f>
        <v>42300</v>
      </c>
      <c r="O4" s="18"/>
    </row>
    <row r="5" spans="1:15" ht="18.75" customHeight="1" thickBot="1">
      <c r="A5" s="43">
        <v>2</v>
      </c>
      <c r="B5" s="49" t="s">
        <v>44</v>
      </c>
      <c r="C5" s="37"/>
      <c r="D5" s="44" t="s">
        <v>38</v>
      </c>
      <c r="E5" s="44">
        <v>4</v>
      </c>
      <c r="F5" s="47">
        <v>6300</v>
      </c>
      <c r="G5" s="41">
        <v>7260</v>
      </c>
      <c r="H5" s="41">
        <v>7310</v>
      </c>
      <c r="I5" s="7" t="s">
        <v>9</v>
      </c>
      <c r="J5" s="8">
        <f t="shared" si="0"/>
        <v>6956.666666666667</v>
      </c>
      <c r="K5" s="40">
        <f t="shared" si="1"/>
        <v>569.23925842595258</v>
      </c>
      <c r="L5" s="40">
        <f t="shared" si="2"/>
        <v>8.1826438681258153</v>
      </c>
      <c r="M5" s="6">
        <f t="shared" si="3"/>
        <v>27826.666666666668</v>
      </c>
      <c r="O5" s="18"/>
    </row>
    <row r="6" spans="1:15" ht="30.75" thickBot="1">
      <c r="A6" s="43">
        <v>3</v>
      </c>
      <c r="B6" s="48" t="s">
        <v>45</v>
      </c>
      <c r="C6" s="37"/>
      <c r="D6" s="44" t="s">
        <v>38</v>
      </c>
      <c r="E6" s="44">
        <v>2</v>
      </c>
      <c r="F6" s="47">
        <v>189</v>
      </c>
      <c r="G6" s="41">
        <v>110</v>
      </c>
      <c r="H6" s="41">
        <v>190</v>
      </c>
      <c r="I6" s="7" t="s">
        <v>9</v>
      </c>
      <c r="J6" s="8">
        <f t="shared" si="0"/>
        <v>163</v>
      </c>
      <c r="K6" s="40">
        <f t="shared" si="1"/>
        <v>45.902069670114003</v>
      </c>
      <c r="L6" s="40">
        <f t="shared" si="2"/>
        <v>28.160778938720249</v>
      </c>
      <c r="M6" s="6">
        <f t="shared" si="3"/>
        <v>326</v>
      </c>
      <c r="O6" s="18"/>
    </row>
    <row r="7" spans="1:15" ht="29.25" customHeight="1" thickBot="1">
      <c r="A7" s="43">
        <v>4</v>
      </c>
      <c r="B7" s="53" t="s">
        <v>46</v>
      </c>
      <c r="C7" s="37"/>
      <c r="D7" s="44" t="s">
        <v>38</v>
      </c>
      <c r="E7" s="44">
        <v>15</v>
      </c>
      <c r="F7" s="47">
        <v>126</v>
      </c>
      <c r="G7" s="41">
        <v>160</v>
      </c>
      <c r="H7" s="41">
        <v>170</v>
      </c>
      <c r="I7" s="7" t="s">
        <v>9</v>
      </c>
      <c r="J7" s="8">
        <f t="shared" si="0"/>
        <v>152</v>
      </c>
      <c r="K7" s="40">
        <f t="shared" si="1"/>
        <v>23.065125189341593</v>
      </c>
      <c r="L7" s="40">
        <f t="shared" si="2"/>
        <v>15.174424466672102</v>
      </c>
      <c r="M7" s="6">
        <f t="shared" si="3"/>
        <v>2280</v>
      </c>
      <c r="O7" s="18"/>
    </row>
    <row r="8" spans="1:15" ht="20.25" customHeight="1" thickBot="1">
      <c r="A8" s="43">
        <v>5</v>
      </c>
      <c r="B8" s="53" t="s">
        <v>53</v>
      </c>
      <c r="C8" s="37"/>
      <c r="D8" s="44" t="s">
        <v>43</v>
      </c>
      <c r="E8" s="44">
        <v>10.6</v>
      </c>
      <c r="F8" s="47">
        <v>536</v>
      </c>
      <c r="G8" s="41">
        <v>628</v>
      </c>
      <c r="H8" s="41">
        <v>650</v>
      </c>
      <c r="I8" s="7" t="s">
        <v>9</v>
      </c>
      <c r="J8" s="8">
        <f t="shared" si="0"/>
        <v>604.66666666666663</v>
      </c>
      <c r="K8" s="40">
        <f t="shared" si="1"/>
        <v>60.4758905129422</v>
      </c>
      <c r="L8" s="40">
        <f t="shared" si="2"/>
        <v>10.001525443154719</v>
      </c>
      <c r="M8" s="6">
        <f t="shared" si="3"/>
        <v>6409.4666666666662</v>
      </c>
      <c r="O8" s="18"/>
    </row>
    <row r="9" spans="1:15" ht="18" customHeight="1" thickBot="1">
      <c r="A9" s="43">
        <v>6</v>
      </c>
      <c r="B9" s="53" t="s">
        <v>47</v>
      </c>
      <c r="C9" s="37"/>
      <c r="D9" s="44" t="s">
        <v>38</v>
      </c>
      <c r="E9" s="44">
        <v>15</v>
      </c>
      <c r="F9" s="47">
        <v>75</v>
      </c>
      <c r="G9" s="41">
        <v>120</v>
      </c>
      <c r="H9" s="41">
        <v>125</v>
      </c>
      <c r="I9" s="7" t="s">
        <v>9</v>
      </c>
      <c r="J9" s="8">
        <f t="shared" si="0"/>
        <v>106.66666666666667</v>
      </c>
      <c r="K9" s="40">
        <f t="shared" si="1"/>
        <v>27.537852736430487</v>
      </c>
      <c r="L9" s="40">
        <f t="shared" si="2"/>
        <v>25.81673694040358</v>
      </c>
      <c r="M9" s="6">
        <f t="shared" si="3"/>
        <v>1600</v>
      </c>
      <c r="O9" s="18"/>
    </row>
    <row r="10" spans="1:15" ht="21" customHeight="1" thickBot="1">
      <c r="A10" s="43">
        <v>7</v>
      </c>
      <c r="B10" s="53" t="s">
        <v>48</v>
      </c>
      <c r="C10" s="37"/>
      <c r="D10" s="44" t="s">
        <v>38</v>
      </c>
      <c r="E10" s="44">
        <v>15</v>
      </c>
      <c r="F10" s="47">
        <v>78</v>
      </c>
      <c r="G10" s="41">
        <v>120</v>
      </c>
      <c r="H10" s="41">
        <v>125</v>
      </c>
      <c r="I10" s="7" t="s">
        <v>9</v>
      </c>
      <c r="J10" s="8">
        <f t="shared" si="0"/>
        <v>107.66666666666667</v>
      </c>
      <c r="K10" s="40">
        <f t="shared" si="1"/>
        <v>25.813433195399099</v>
      </c>
      <c r="L10" s="40">
        <f t="shared" si="2"/>
        <v>23.975324949287089</v>
      </c>
      <c r="M10" s="6">
        <f t="shared" si="3"/>
        <v>1615</v>
      </c>
      <c r="O10" s="18"/>
    </row>
    <row r="11" spans="1:15" ht="31.5" customHeight="1" thickBot="1">
      <c r="A11" s="42">
        <v>8</v>
      </c>
      <c r="B11" s="53" t="s">
        <v>49</v>
      </c>
      <c r="C11" s="37"/>
      <c r="D11" s="44" t="s">
        <v>38</v>
      </c>
      <c r="E11" s="44">
        <v>15</v>
      </c>
      <c r="F11" s="47">
        <v>126</v>
      </c>
      <c r="G11" s="41">
        <v>140</v>
      </c>
      <c r="H11" s="41">
        <v>150</v>
      </c>
      <c r="I11" s="7" t="s">
        <v>9</v>
      </c>
      <c r="J11" s="8">
        <f t="shared" si="0"/>
        <v>138.66666666666666</v>
      </c>
      <c r="K11" s="40">
        <f t="shared" si="1"/>
        <v>12.055427546683365</v>
      </c>
      <c r="L11" s="40">
        <f t="shared" si="2"/>
        <v>8.6938179423197361</v>
      </c>
      <c r="M11" s="6">
        <f t="shared" si="3"/>
        <v>2080</v>
      </c>
      <c r="O11" s="18"/>
    </row>
    <row r="12" spans="1:15" ht="30.75" customHeight="1" thickBot="1">
      <c r="A12" s="42">
        <v>9</v>
      </c>
      <c r="B12" s="53" t="s">
        <v>50</v>
      </c>
      <c r="C12" s="37"/>
      <c r="D12" s="44" t="s">
        <v>38</v>
      </c>
      <c r="E12" s="44">
        <v>13</v>
      </c>
      <c r="F12" s="47">
        <v>1562</v>
      </c>
      <c r="G12" s="41">
        <v>847</v>
      </c>
      <c r="H12" s="41">
        <v>1585</v>
      </c>
      <c r="I12" s="7" t="s">
        <v>9</v>
      </c>
      <c r="J12" s="8">
        <f t="shared" si="0"/>
        <v>1331.3333333333333</v>
      </c>
      <c r="K12" s="40">
        <f t="shared" si="1"/>
        <v>419.60258976004127</v>
      </c>
      <c r="L12" s="40">
        <f t="shared" si="2"/>
        <v>31.517470437659583</v>
      </c>
      <c r="M12" s="6">
        <f t="shared" si="3"/>
        <v>17307.333333333332</v>
      </c>
      <c r="O12" s="18"/>
    </row>
    <row r="13" spans="1:15" ht="31.5" customHeight="1" thickBot="1">
      <c r="A13" s="43">
        <v>10</v>
      </c>
      <c r="B13" s="53" t="s">
        <v>51</v>
      </c>
      <c r="C13" s="37"/>
      <c r="D13" s="44" t="s">
        <v>39</v>
      </c>
      <c r="E13" s="44">
        <v>48.08</v>
      </c>
      <c r="F13" s="47">
        <v>475</v>
      </c>
      <c r="G13" s="41">
        <v>570</v>
      </c>
      <c r="H13" s="41">
        <v>630</v>
      </c>
      <c r="I13" s="7" t="s">
        <v>9</v>
      </c>
      <c r="J13" s="8">
        <f t="shared" si="0"/>
        <v>558.33333333333337</v>
      </c>
      <c r="K13" s="40">
        <f t="shared" si="1"/>
        <v>78.155827251288912</v>
      </c>
      <c r="L13" s="40">
        <f t="shared" si="2"/>
        <v>13.998058612171146</v>
      </c>
      <c r="M13" s="6">
        <f t="shared" si="3"/>
        <v>26844.666666666668</v>
      </c>
      <c r="O13" s="18"/>
    </row>
    <row r="14" spans="1:15" s="1" customFormat="1" ht="0.6" hidden="1" customHeight="1">
      <c r="A14" s="28"/>
      <c r="B14" s="31"/>
      <c r="C14" s="31"/>
      <c r="D14" s="32"/>
      <c r="E14" s="33"/>
      <c r="F14" s="34"/>
      <c r="G14" s="34"/>
      <c r="H14" s="34"/>
      <c r="I14" s="34"/>
      <c r="J14" s="35"/>
      <c r="K14" s="36"/>
      <c r="L14" s="29"/>
      <c r="M14" s="30"/>
    </row>
    <row r="15" spans="1:15" ht="41.25" customHeight="1">
      <c r="A15" s="68" t="s">
        <v>52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</row>
    <row r="16" spans="1:15" ht="18" customHeight="1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</row>
    <row r="17" spans="1:13" ht="15">
      <c r="A17" s="69" t="s">
        <v>55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</row>
    <row r="18" spans="1:13" ht="15">
      <c r="A18" s="69" t="s">
        <v>56</v>
      </c>
      <c r="B18" s="69"/>
      <c r="C18" s="69"/>
      <c r="D18" s="69"/>
      <c r="E18" s="69"/>
      <c r="F18" s="69"/>
      <c r="G18" s="69"/>
      <c r="H18" s="69"/>
      <c r="I18" s="69" t="s">
        <v>20</v>
      </c>
      <c r="J18" s="69"/>
      <c r="K18" s="69"/>
      <c r="L18" s="69"/>
      <c r="M18" s="69"/>
    </row>
    <row r="19" spans="1:13" ht="15">
      <c r="A19" s="69" t="s">
        <v>57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 t="s">
        <v>58</v>
      </c>
      <c r="M19" s="69"/>
    </row>
    <row r="20" spans="1:13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2" spans="1:13" ht="16.5">
      <c r="K22" s="38"/>
      <c r="L22" s="38"/>
      <c r="M22" s="38"/>
    </row>
  </sheetData>
  <mergeCells count="9">
    <mergeCell ref="A15:M15"/>
    <mergeCell ref="A1:M1"/>
    <mergeCell ref="A2:A3"/>
    <mergeCell ref="B2:B3"/>
    <mergeCell ref="C2:C3"/>
    <mergeCell ref="D2:D3"/>
    <mergeCell ref="E2:E3"/>
    <mergeCell ref="F2:I2"/>
    <mergeCell ref="J2:L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&amp;R&amp;"Times New Roman,обычный"Приложение №1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матрац</vt:lpstr>
      <vt:lpstr>подушка</vt:lpstr>
      <vt:lpstr>одеяло</vt:lpstr>
      <vt:lpstr>отделочные материалы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ik6</cp:lastModifiedBy>
  <cp:lastPrinted>2026-06-08T03:08:42Z</cp:lastPrinted>
  <dcterms:created xsi:type="dcterms:W3CDTF">2014-01-15T18:15:09Z</dcterms:created>
  <dcterms:modified xsi:type="dcterms:W3CDTF">2026-07-29T09:35:59Z</dcterms:modified>
</cp:coreProperties>
</file>