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gozigz\10. ЗАКУПКИ\2026\3. Ед.поставщик\п.4 ч.1 ст.93\ЕАТ\49. Гранд-Смета\"/>
    </mc:Choice>
  </mc:AlternateContent>
  <bookViews>
    <workbookView xWindow="0" yWindow="0" windowWidth="28800" windowHeight="11835"/>
  </bookViews>
  <sheets>
    <sheet name="Антивирус" sheetId="5" r:id="rId1"/>
  </sheets>
  <definedNames>
    <definedName name="_xlnm.Print_Area" localSheetId="0">Антивирус!$A$1:$J$27</definedName>
  </definedNames>
  <calcPr calcId="152511" refMode="R1C1" iterateDelta="1E-4"/>
</workbook>
</file>

<file path=xl/calcChain.xml><?xml version="1.0" encoding="utf-8"?>
<calcChain xmlns="http://schemas.openxmlformats.org/spreadsheetml/2006/main">
  <c r="E16" i="5" l="1"/>
  <c r="J16" i="5" s="1"/>
  <c r="E17" i="5"/>
  <c r="J17" i="5" s="1"/>
  <c r="E18" i="5"/>
  <c r="J18" i="5" s="1"/>
  <c r="E19" i="5"/>
  <c r="F19" i="5" s="1"/>
  <c r="G19" i="5" s="1"/>
  <c r="E20" i="5"/>
  <c r="F20" i="5" s="1"/>
  <c r="G20" i="5" s="1"/>
  <c r="E21" i="5"/>
  <c r="F21" i="5" s="1"/>
  <c r="G21" i="5" s="1"/>
  <c r="E22" i="5"/>
  <c r="J22" i="5" s="1"/>
  <c r="F16" i="5" l="1"/>
  <c r="G16" i="5" s="1"/>
  <c r="F22" i="5"/>
  <c r="G22" i="5" s="1"/>
  <c r="J20" i="5"/>
  <c r="J19" i="5"/>
  <c r="F18" i="5"/>
  <c r="G18" i="5" s="1"/>
  <c r="F17" i="5"/>
  <c r="G17" i="5" s="1"/>
  <c r="J21" i="5"/>
  <c r="E14" i="5"/>
  <c r="E15" i="5"/>
  <c r="F15" i="5" s="1"/>
  <c r="G15" i="5" s="1"/>
  <c r="J14" i="5" l="1"/>
  <c r="E13" i="5"/>
  <c r="J13" i="5" s="1"/>
  <c r="J23" i="5" s="1"/>
  <c r="J15" i="5"/>
  <c r="F14" i="5" l="1"/>
  <c r="G14" i="5" s="1"/>
  <c r="F13" i="5"/>
  <c r="G13" i="5" s="1"/>
</calcChain>
</file>

<file path=xl/sharedStrings.xml><?xml version="1.0" encoding="utf-8"?>
<sst xmlns="http://schemas.openxmlformats.org/spreadsheetml/2006/main" count="41" uniqueCount="27">
  <si>
    <t>Номер источника</t>
  </si>
  <si>
    <t>Значение цены, указанное в источнике, (руб.)</t>
  </si>
  <si>
    <t>Среднее квадратичное отклонение</t>
  </si>
  <si>
    <t>Ед. изм.</t>
  </si>
  <si>
    <t>Количество объекта закупки</t>
  </si>
  <si>
    <t>Итого:</t>
  </si>
  <si>
    <t>Обоснование начальной (максимальной) цены контракта (НМЦК), цены контракта, заключаемого с поставщиком (подрядчиком, исполнителем)</t>
  </si>
  <si>
    <t>Среднее значение цены, руб.</t>
  </si>
  <si>
    <t>Н(М)Ц контракта объекта закупки, (руб.)</t>
  </si>
  <si>
    <t>Коэффициент вариации
(д.б. &lt;33%), %</t>
  </si>
  <si>
    <t>Приложение 2</t>
  </si>
  <si>
    <t>1. Определение НМЦК методом сопоставимых рыночных цен (анализа рынка)</t>
  </si>
  <si>
    <t xml:space="preserve">       2. Расчет начальной (максимальной) цены контракта осуществлен на основании информации об оказании данного вида услуг среди организаций, осуществляющих производство и (или) продажу товара,оказание услуг и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 )цены контракта,заключаемого с единственным поставщиком (подрядчиком,исполнителем).</t>
  </si>
  <si>
    <t>КП №1</t>
  </si>
  <si>
    <t>КП №2</t>
  </si>
  <si>
    <t>КП №3</t>
  </si>
  <si>
    <r>
      <t>Наименова</t>
    </r>
    <r>
      <rPr>
        <b/>
        <sz val="8"/>
        <rFont val="Times New Roman"/>
        <family val="1"/>
        <charset val="204"/>
      </rPr>
      <t>ние услуги, ОКПД 2/КТРУ</t>
    </r>
  </si>
  <si>
    <t>Заказчик: ГУФСИН России по Пермскому краю.</t>
  </si>
  <si>
    <t>Предмет контракта: Оказание услуг на предоставление неисключительных прав использования на программное обеспечение «ГРАНД-Смета»</t>
  </si>
  <si>
    <t>Ответственное лицо за составление расчета: ________________ /Бенгард А.В./</t>
  </si>
  <si>
    <t xml:space="preserve">                 Итого НМЦК составляет: двести двадцать тысяч восемьдесят три рубля 33 копейки.</t>
  </si>
  <si>
    <t>Право на использование новых версий программы для ЭВМ «ГРАНД-Смета», выпущенных в течение года (Одно рабочее место)</t>
  </si>
  <si>
    <t>Право на использование новых версий БД «ФСНБ-2022 в формате программы для ЭВМ «ГРАНД-Смета»», выпущенных в течение года (Одно рабочее место)</t>
  </si>
  <si>
    <t>Право на использование БД «Укрупненные нормативы» в формате программы для ЭВМ «ГРАНД-Смета» (НЦС-2026) (Одно рабочее место)</t>
  </si>
  <si>
    <t>Право на использование программы для ЭВМ «ГРАНД-Смета», версия 2026.1 (Одно рабочее место)</t>
  </si>
  <si>
    <t>Право на использование БД «ФСНБ-2022 в формате программы для ЭВМ «ГРАНД-Смета»» (Одно рабочее место)</t>
  </si>
  <si>
    <t>раб.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</si>
</sst>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i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4" fontId="8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indent="3"/>
    </xf>
    <xf numFmtId="0" fontId="12" fillId="0" borderId="13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0" fillId="0" borderId="0" xfId="0" applyAlignment="1">
      <alignment horizontal="right" vertical="center" indent="3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/>
    </xf>
    <xf numFmtId="0" fontId="3" fillId="0" borderId="3" xfId="0" applyFont="1" applyBorder="1" applyAlignment="1">
      <alignment horizontal="right" vertical="center" indent="3"/>
    </xf>
    <xf numFmtId="0" fontId="3" fillId="0" borderId="4" xfId="0" applyFont="1" applyBorder="1" applyAlignment="1">
      <alignment horizontal="right" vertical="center" indent="3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 indent="3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 indent="3"/>
    </xf>
    <xf numFmtId="0" fontId="8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8"/>
  <sheetViews>
    <sheetView tabSelected="1" zoomScaleNormal="100" workbookViewId="0">
      <selection activeCell="I14" sqref="I14"/>
    </sheetView>
  </sheetViews>
  <sheetFormatPr defaultRowHeight="12.75" x14ac:dyDescent="0.2"/>
  <cols>
    <col min="1" max="1" width="40.5" customWidth="1"/>
    <col min="2" max="4" width="13.33203125" customWidth="1"/>
    <col min="5" max="5" width="13.5" customWidth="1"/>
    <col min="6" max="6" width="13.33203125" customWidth="1"/>
    <col min="7" max="7" width="11.5" customWidth="1"/>
    <col min="8" max="8" width="8.83203125" customWidth="1"/>
    <col min="9" max="9" width="11.5" customWidth="1"/>
    <col min="10" max="10" width="16.83203125" customWidth="1"/>
  </cols>
  <sheetData>
    <row r="1" spans="1:29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</row>
    <row r="2" spans="1:29" x14ac:dyDescent="0.2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29" s="4" customFormat="1" x14ac:dyDescent="0.2">
      <c r="A3" s="21" t="s">
        <v>6</v>
      </c>
      <c r="B3" s="21"/>
      <c r="C3" s="21"/>
      <c r="D3" s="21"/>
      <c r="E3" s="21"/>
      <c r="F3" s="21"/>
      <c r="G3" s="21"/>
      <c r="H3" s="21"/>
      <c r="I3" s="21"/>
      <c r="J3" s="21"/>
    </row>
    <row r="4" spans="1:29" s="8" customFormat="1" ht="7.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29" s="4" customFormat="1" x14ac:dyDescent="0.2">
      <c r="A5" s="22" t="s">
        <v>17</v>
      </c>
      <c r="B5" s="22"/>
      <c r="C5" s="22"/>
      <c r="D5" s="22"/>
      <c r="E5" s="22"/>
      <c r="F5" s="22"/>
      <c r="G5" s="22"/>
      <c r="H5" s="22"/>
      <c r="I5" s="22"/>
      <c r="J5" s="22"/>
    </row>
    <row r="6" spans="1:29" s="4" customFormat="1" ht="25.5" customHeight="1" x14ac:dyDescent="0.2">
      <c r="A6" s="22" t="s">
        <v>18</v>
      </c>
      <c r="B6" s="22"/>
      <c r="C6" s="22"/>
      <c r="D6" s="22"/>
      <c r="E6" s="22"/>
      <c r="F6" s="22"/>
      <c r="G6" s="22"/>
      <c r="H6" s="22"/>
      <c r="I6" s="22"/>
      <c r="J6" s="22"/>
    </row>
    <row r="7" spans="1:29" s="4" customForma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29" s="4" customFormat="1" ht="19.5" customHeight="1" x14ac:dyDescent="0.2">
      <c r="A8" s="29" t="s">
        <v>11</v>
      </c>
      <c r="B8" s="29"/>
      <c r="C8" s="29"/>
      <c r="D8" s="29"/>
      <c r="E8" s="29"/>
      <c r="F8" s="29"/>
      <c r="G8" s="29"/>
      <c r="H8" s="29"/>
      <c r="I8" s="29"/>
      <c r="J8" s="29"/>
    </row>
    <row r="9" spans="1:29" s="4" customFormat="1" ht="7.5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29" ht="10.5" customHeight="1" x14ac:dyDescent="0.25">
      <c r="A10" s="23" t="s">
        <v>16</v>
      </c>
      <c r="B10" s="24" t="s">
        <v>0</v>
      </c>
      <c r="C10" s="24"/>
      <c r="D10" s="24"/>
      <c r="E10" s="25" t="s">
        <v>7</v>
      </c>
      <c r="F10" s="25" t="s">
        <v>2</v>
      </c>
      <c r="G10" s="25" t="s">
        <v>9</v>
      </c>
      <c r="H10" s="25" t="s">
        <v>3</v>
      </c>
      <c r="I10" s="25" t="s">
        <v>4</v>
      </c>
      <c r="J10" s="31" t="s">
        <v>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1" customHeight="1" x14ac:dyDescent="0.25">
      <c r="A11" s="23"/>
      <c r="B11" s="7" t="s">
        <v>13</v>
      </c>
      <c r="C11" s="11" t="s">
        <v>14</v>
      </c>
      <c r="D11" s="11" t="s">
        <v>15</v>
      </c>
      <c r="E11" s="26"/>
      <c r="F11" s="26"/>
      <c r="G11" s="26"/>
      <c r="H11" s="26"/>
      <c r="I11" s="26"/>
      <c r="J11" s="3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0.5" customHeight="1" thickBot="1" x14ac:dyDescent="0.3">
      <c r="A12" s="23"/>
      <c r="B12" s="28" t="s">
        <v>1</v>
      </c>
      <c r="C12" s="28"/>
      <c r="D12" s="28"/>
      <c r="E12" s="27"/>
      <c r="F12" s="27"/>
      <c r="G12" s="27"/>
      <c r="H12" s="27"/>
      <c r="I12" s="27"/>
      <c r="J12" s="3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60.75" thickBot="1" x14ac:dyDescent="0.3">
      <c r="A13" s="13" t="s">
        <v>21</v>
      </c>
      <c r="B13" s="5">
        <v>33500</v>
      </c>
      <c r="C13" s="5">
        <v>33500</v>
      </c>
      <c r="D13" s="5">
        <v>33500</v>
      </c>
      <c r="E13" s="5">
        <f>(B13+C13+D13)/3</f>
        <v>33500</v>
      </c>
      <c r="F13" s="5">
        <f>(((B13-E13)^2+(C13-E13)^2+(D13-E13)^2)/(3-1))^0.5</f>
        <v>0</v>
      </c>
      <c r="G13" s="5">
        <f>F13/E13*100</f>
        <v>0</v>
      </c>
      <c r="H13" s="6" t="s">
        <v>26</v>
      </c>
      <c r="I13" s="6">
        <v>1</v>
      </c>
      <c r="J13" s="9">
        <f>E13*I13</f>
        <v>33500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75.75" thickBot="1" x14ac:dyDescent="0.3">
      <c r="A14" s="14" t="s">
        <v>22</v>
      </c>
      <c r="B14" s="5">
        <v>22500</v>
      </c>
      <c r="C14" s="5">
        <v>22500</v>
      </c>
      <c r="D14" s="5">
        <v>22500</v>
      </c>
      <c r="E14" s="5">
        <f t="shared" ref="E14:E22" si="0">(B14+C14+D14)/3</f>
        <v>22500</v>
      </c>
      <c r="F14" s="5">
        <f t="shared" ref="F14" si="1">(((B14-E14)^2+(C14-E14)^2+(D14-E14)^2)/(3-1))^0.5</f>
        <v>0</v>
      </c>
      <c r="G14" s="5">
        <f t="shared" ref="G14" si="2">F14/E14*100</f>
        <v>0</v>
      </c>
      <c r="H14" s="6" t="s">
        <v>26</v>
      </c>
      <c r="I14" s="6">
        <v>1</v>
      </c>
      <c r="J14" s="9">
        <f>E14*I14</f>
        <v>22500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75.75" thickBot="1" x14ac:dyDescent="0.3">
      <c r="A15" s="14" t="s">
        <v>23</v>
      </c>
      <c r="B15" s="5">
        <v>8000</v>
      </c>
      <c r="C15" s="5">
        <v>8000</v>
      </c>
      <c r="D15" s="5">
        <v>8000</v>
      </c>
      <c r="E15" s="5">
        <f t="shared" si="0"/>
        <v>8000</v>
      </c>
      <c r="F15" s="5">
        <f>(((B15-E15)^2+(C15-E15)^2+(D15-E15)^2)/(3-1))^0.5</f>
        <v>0</v>
      </c>
      <c r="G15" s="5">
        <f>F15/E15*100</f>
        <v>0</v>
      </c>
      <c r="H15" s="6" t="s">
        <v>26</v>
      </c>
      <c r="I15" s="6">
        <v>1</v>
      </c>
      <c r="J15" s="9">
        <f>E15*I15</f>
        <v>8000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45.75" thickBot="1" x14ac:dyDescent="0.3">
      <c r="A16" s="14" t="s">
        <v>24</v>
      </c>
      <c r="B16" s="5">
        <v>17750</v>
      </c>
      <c r="C16" s="5">
        <v>35500</v>
      </c>
      <c r="D16" s="5">
        <v>35500</v>
      </c>
      <c r="E16" s="5">
        <f t="shared" si="0"/>
        <v>29583.333333333332</v>
      </c>
      <c r="F16" s="5">
        <f t="shared" ref="F16:F22" si="3">(((B16-E16)^2+(C16-E16)^2+(D16-E16)^2)/(3-1))^0.5</f>
        <v>10247.967278115857</v>
      </c>
      <c r="G16" s="5">
        <f t="shared" ref="G16:G22" si="4">F16/E16*100</f>
        <v>34.641016151377549</v>
      </c>
      <c r="H16" s="6" t="s">
        <v>26</v>
      </c>
      <c r="I16" s="6">
        <v>1</v>
      </c>
      <c r="J16" s="9">
        <f t="shared" ref="J16:J22" si="5">E16*I16</f>
        <v>29583.333333333332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65.25" customHeight="1" thickBot="1" x14ac:dyDescent="0.3">
      <c r="A17" s="14" t="s">
        <v>25</v>
      </c>
      <c r="B17" s="5">
        <v>9000</v>
      </c>
      <c r="C17" s="5">
        <v>9000</v>
      </c>
      <c r="D17" s="5">
        <v>9000</v>
      </c>
      <c r="E17" s="5">
        <f t="shared" si="0"/>
        <v>9000</v>
      </c>
      <c r="F17" s="5">
        <f t="shared" si="3"/>
        <v>0</v>
      </c>
      <c r="G17" s="5">
        <f t="shared" si="4"/>
        <v>0</v>
      </c>
      <c r="H17" s="6" t="s">
        <v>26</v>
      </c>
      <c r="I17" s="6">
        <v>1</v>
      </c>
      <c r="J17" s="9">
        <f t="shared" si="5"/>
        <v>9000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45.75" thickBot="1" x14ac:dyDescent="0.3">
      <c r="A18" s="14" t="s">
        <v>24</v>
      </c>
      <c r="B18" s="5">
        <v>35500</v>
      </c>
      <c r="C18" s="5">
        <v>35500</v>
      </c>
      <c r="D18" s="5">
        <v>35500</v>
      </c>
      <c r="E18" s="5">
        <f t="shared" si="0"/>
        <v>35500</v>
      </c>
      <c r="F18" s="5">
        <f t="shared" si="3"/>
        <v>0</v>
      </c>
      <c r="G18" s="5">
        <f t="shared" si="4"/>
        <v>0</v>
      </c>
      <c r="H18" s="6" t="s">
        <v>26</v>
      </c>
      <c r="I18" s="6">
        <v>1</v>
      </c>
      <c r="J18" s="9">
        <f t="shared" si="5"/>
        <v>35500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60.75" thickBot="1" x14ac:dyDescent="0.3">
      <c r="A19" s="14" t="s">
        <v>25</v>
      </c>
      <c r="B19" s="5">
        <v>18000</v>
      </c>
      <c r="C19" s="5">
        <v>18000</v>
      </c>
      <c r="D19" s="5">
        <v>18000</v>
      </c>
      <c r="E19" s="5">
        <f t="shared" si="0"/>
        <v>18000</v>
      </c>
      <c r="F19" s="5">
        <f t="shared" si="3"/>
        <v>0</v>
      </c>
      <c r="G19" s="5">
        <f t="shared" si="4"/>
        <v>0</v>
      </c>
      <c r="H19" s="6" t="s">
        <v>26</v>
      </c>
      <c r="I19" s="6">
        <v>1</v>
      </c>
      <c r="J19" s="9">
        <f t="shared" si="5"/>
        <v>18000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75.75" thickBot="1" x14ac:dyDescent="0.3">
      <c r="A20" s="14" t="s">
        <v>23</v>
      </c>
      <c r="B20" s="5">
        <v>8000</v>
      </c>
      <c r="C20" s="5">
        <v>8000</v>
      </c>
      <c r="D20" s="5">
        <v>8000</v>
      </c>
      <c r="E20" s="5">
        <f t="shared" si="0"/>
        <v>8000</v>
      </c>
      <c r="F20" s="5">
        <f t="shared" si="3"/>
        <v>0</v>
      </c>
      <c r="G20" s="5">
        <f t="shared" si="4"/>
        <v>0</v>
      </c>
      <c r="H20" s="6" t="s">
        <v>26</v>
      </c>
      <c r="I20" s="6">
        <v>1</v>
      </c>
      <c r="J20" s="9">
        <f t="shared" si="5"/>
        <v>8000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60.75" thickBot="1" x14ac:dyDescent="0.3">
      <c r="A21" s="14" t="s">
        <v>21</v>
      </c>
      <c r="B21" s="5">
        <v>33500</v>
      </c>
      <c r="C21" s="5">
        <v>33500</v>
      </c>
      <c r="D21" s="5">
        <v>33500</v>
      </c>
      <c r="E21" s="5">
        <f t="shared" si="0"/>
        <v>33500</v>
      </c>
      <c r="F21" s="5">
        <f t="shared" si="3"/>
        <v>0</v>
      </c>
      <c r="G21" s="5">
        <f t="shared" si="4"/>
        <v>0</v>
      </c>
      <c r="H21" s="6" t="s">
        <v>26</v>
      </c>
      <c r="I21" s="6">
        <v>1</v>
      </c>
      <c r="J21" s="9">
        <f t="shared" si="5"/>
        <v>33500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75.75" thickBot="1" x14ac:dyDescent="0.3">
      <c r="A22" s="14" t="s">
        <v>22</v>
      </c>
      <c r="B22" s="5">
        <v>22500</v>
      </c>
      <c r="C22" s="5">
        <v>22500</v>
      </c>
      <c r="D22" s="5">
        <v>22500</v>
      </c>
      <c r="E22" s="5">
        <f t="shared" si="0"/>
        <v>22500</v>
      </c>
      <c r="F22" s="5">
        <f t="shared" si="3"/>
        <v>0</v>
      </c>
      <c r="G22" s="5">
        <f t="shared" si="4"/>
        <v>0</v>
      </c>
      <c r="H22" s="6" t="s">
        <v>26</v>
      </c>
      <c r="I22" s="6">
        <v>1</v>
      </c>
      <c r="J22" s="9">
        <f t="shared" si="5"/>
        <v>22500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x14ac:dyDescent="0.25">
      <c r="A23" s="19" t="s">
        <v>5</v>
      </c>
      <c r="B23" s="20"/>
      <c r="C23" s="20"/>
      <c r="D23" s="20"/>
      <c r="E23" s="20"/>
      <c r="F23" s="20"/>
      <c r="G23" s="20"/>
      <c r="H23" s="20"/>
      <c r="I23" s="20"/>
      <c r="J23" s="2">
        <f>SUM(J13:J22)</f>
        <v>220083.33333333331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s="3" customFormat="1" ht="13.5" customHeight="1" x14ac:dyDescent="0.2">
      <c r="A24" s="18" t="s">
        <v>20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29" s="3" customFormat="1" ht="13.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29" s="3" customFormat="1" ht="66" customHeight="1" x14ac:dyDescent="0.2">
      <c r="A26" s="30" t="s">
        <v>12</v>
      </c>
      <c r="B26" s="30"/>
      <c r="C26" s="30"/>
      <c r="D26" s="30"/>
      <c r="E26" s="30"/>
      <c r="F26" s="30"/>
      <c r="G26" s="30"/>
      <c r="H26" s="30"/>
      <c r="I26" s="30"/>
      <c r="J26" s="30"/>
    </row>
    <row r="27" spans="1:29" s="3" customFormat="1" ht="22.5" customHeight="1" x14ac:dyDescent="0.2">
      <c r="A27" s="29" t="s">
        <v>19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29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</sheetData>
  <mergeCells count="21">
    <mergeCell ref="A8:J8"/>
    <mergeCell ref="A27:J27"/>
    <mergeCell ref="A26:J26"/>
    <mergeCell ref="A7:J7"/>
    <mergeCell ref="J10:J12"/>
    <mergeCell ref="A1:J1"/>
    <mergeCell ref="A4:J4"/>
    <mergeCell ref="A9:J9"/>
    <mergeCell ref="A24:J24"/>
    <mergeCell ref="A23:I23"/>
    <mergeCell ref="A3:J3"/>
    <mergeCell ref="A5:J5"/>
    <mergeCell ref="A10:A12"/>
    <mergeCell ref="B10:D10"/>
    <mergeCell ref="E10:E12"/>
    <mergeCell ref="F10:F12"/>
    <mergeCell ref="G10:G12"/>
    <mergeCell ref="H10:H12"/>
    <mergeCell ref="I10:I12"/>
    <mergeCell ref="B12:D12"/>
    <mergeCell ref="A6:J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Антивирус</vt:lpstr>
      <vt:lpstr>Антивирус!Область_печати</vt:lpstr>
    </vt:vector>
  </TitlesOfParts>
  <Company>BOSS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Бенгард А.В.</dc:creator>
  <cp:lastModifiedBy>Ольга А. Леханова</cp:lastModifiedBy>
  <cp:lastPrinted>2026-06-29T08:03:25Z</cp:lastPrinted>
  <dcterms:created xsi:type="dcterms:W3CDTF">2014-03-19T10:33:51Z</dcterms:created>
  <dcterms:modified xsi:type="dcterms:W3CDTF">2026-07-15T11:39:33Z</dcterms:modified>
</cp:coreProperties>
</file>