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xl/drawings/drawing1.xml" ContentType="application/vnd.openxmlformats-officedocument.drawing+xml"/>
  <Override PartName="/customXml/itemProps2.xml" ContentType="application/vnd.openxmlformats-officedocument.customXml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6"/>
  </sheets>
  <calcPr/>
</workbook>
</file>

<file path=xl/sharedStrings.xml><?xml version="1.0" encoding="utf-8"?>
<sst xmlns="http://schemas.openxmlformats.org/spreadsheetml/2006/main" count="21" uniqueCount="21">
  <si>
    <t xml:space="preserve">Обоснование начальной (максимальной) цены контракта</t>
  </si>
  <si>
    <t xml:space="preserve">Поставка питьевой бутилированной воды</t>
  </si>
  <si>
    <t xml:space="preserve">Используемый метод определения НМЦК с обоснованием</t>
  </si>
  <si>
    <r>
      <rPr>
        <b/>
        <sz val="10"/>
        <color theme="1"/>
        <rFont val="Times New Roman"/>
      </rPr>
      <t xml:space="preserve">Метод сопоставимых рыночных цен (анализа рынка)</t>
    </r>
    <r>
      <rPr>
        <sz val="10"/>
        <color theme="1"/>
        <rFont val="Times New Roman"/>
      </rPr>
      <t xml:space="preserve">, в соответствии с  Приказом Министерства экономического развития РФ от 2 октября 2013 г. № 567 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
В соответствии с ч.6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                                                                                                                                              </t>
    </r>
  </si>
  <si>
    <t>№пп</t>
  </si>
  <si>
    <t>Наименование</t>
  </si>
  <si>
    <t xml:space="preserve">Цена , руб. КП №1.</t>
  </si>
  <si>
    <t xml:space="preserve">Цена , руб. КП №2.</t>
  </si>
  <si>
    <t xml:space="preserve">Цена , руб. КП №3.</t>
  </si>
  <si>
    <t xml:space="preserve">Средняя цена</t>
  </si>
  <si>
    <t xml:space="preserve">Среднее квадратичное отклонение </t>
  </si>
  <si>
    <t xml:space="preserve">Коэффициент вариации цены            (не должен превышать 33%)</t>
  </si>
  <si>
    <t xml:space="preserve">Количество </t>
  </si>
  <si>
    <t>Ед.изм.</t>
  </si>
  <si>
    <t xml:space="preserve">Минимальная цена за ед., руб</t>
  </si>
  <si>
    <t xml:space="preserve">Начальная (максимальная) цена, руб.</t>
  </si>
  <si>
    <t xml:space="preserve">Вода питьевая негазированная в пластиковой таре 0,33 л «Святой источник»</t>
  </si>
  <si>
    <t>шт</t>
  </si>
  <si>
    <t xml:space="preserve">Вода питьевая негазированная в стеклянной таре 0,5 л «Архыз VITA»</t>
  </si>
  <si>
    <t>ИТОГО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</si>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</sst>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#,##0.00000"/>
    <numFmt numFmtId="161" formatCode="#,##0.000000000000"/>
    <numFmt numFmtId="162" formatCode="#,##0.00;[Red]#,##0.00"/>
    <numFmt numFmtId="163" formatCode="#,##0.00_р_."/>
  </numFmts>
  <fonts count="7">
    <font>
      <sz val="11.000000"/>
      <color theme="1"/>
      <name val="Calibri"/>
      <scheme val="minor"/>
    </font>
    <font>
      <sz val="10.000000"/>
      <name val="Arial Cyr"/>
    </font>
    <font>
      <sz val="10.000000"/>
      <name val="Arial"/>
    </font>
    <font>
      <sz val="10.000000"/>
      <color theme="1"/>
      <name val="Times New Roman"/>
    </font>
    <font>
      <b/>
      <sz val="14.000000"/>
      <color theme="1"/>
      <name val="Times New Roman"/>
    </font>
    <font>
      <b/>
      <sz val="10.000000"/>
      <color theme="1"/>
      <name val="Times New Roman"/>
    </font>
    <font>
      <sz val="10.000000"/>
      <name val="Times New Roman"/>
    </font>
  </fonts>
  <fills count="2">
    <fill>
      <patternFill patternType="none"/>
    </fill>
    <fill>
      <patternFill patternType="gray125"/>
    </fill>
  </fills>
  <borders count="11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</cellStyleXfs>
  <cellXfs count="31">
    <xf fontId="0" fillId="0" borderId="0" numFmtId="0" xfId="0"/>
    <xf fontId="0" fillId="0" borderId="0" numFmtId="0" xfId="0"/>
    <xf fontId="3" fillId="0" borderId="0" numFmtId="0" xfId="0" applyFont="1" applyAlignment="1">
      <alignment wrapText="1"/>
    </xf>
    <xf fontId="3" fillId="0" borderId="0" numFmtId="0" xfId="0" applyFont="1"/>
    <xf fontId="4" fillId="0" borderId="0" numFmtId="0" xfId="0" applyFont="1" applyAlignment="1">
      <alignment horizontal="center" wrapText="1"/>
    </xf>
    <xf fontId="0" fillId="0" borderId="0" numFmtId="160" xfId="0" applyNumberFormat="1"/>
    <xf fontId="3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center" wrapText="1"/>
    </xf>
    <xf fontId="3" fillId="0" borderId="2" numFmtId="0" xfId="0" applyFont="1" applyBorder="1" applyAlignment="1">
      <alignment horizontal="center" wrapText="1"/>
    </xf>
    <xf fontId="0" fillId="0" borderId="0" numFmtId="161" xfId="0" applyNumberFormat="1"/>
    <xf fontId="5" fillId="0" borderId="4" numFmtId="4" xfId="0" applyNumberFormat="1" applyFont="1" applyBorder="1" applyAlignment="1">
      <alignment horizontal="center" vertical="center" wrapText="1"/>
    </xf>
    <xf fontId="3" fillId="0" borderId="5" numFmtId="4" xfId="0" applyNumberFormat="1" applyFont="1" applyBorder="1" applyAlignment="1">
      <alignment horizontal="center" vertical="center" wrapText="1"/>
    </xf>
    <xf fontId="5" fillId="0" borderId="4" numFmtId="4" xfId="0" applyNumberFormat="1" applyFont="1" applyBorder="1" applyAlignment="1">
      <alignment horizontal="center" vertical="top" wrapText="1"/>
    </xf>
    <xf fontId="5" fillId="0" borderId="5" numFmtId="4" xfId="0" applyNumberFormat="1" applyFont="1" applyBorder="1" applyAlignment="1">
      <alignment horizontal="center" vertical="center" wrapText="1"/>
    </xf>
    <xf fontId="6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justify" vertical="center" wrapText="1"/>
    </xf>
    <xf fontId="6" fillId="0" borderId="8" numFmtId="4" xfId="0" applyNumberFormat="1" applyFont="1" applyBorder="1" applyAlignment="1">
      <alignment horizontal="center" vertical="center" wrapText="1"/>
    </xf>
    <xf fontId="6" fillId="0" borderId="7" numFmtId="4" xfId="0" applyNumberFormat="1" applyFont="1" applyBorder="1" applyAlignment="1">
      <alignment horizontal="center" vertical="center" wrapText="1"/>
    </xf>
    <xf fontId="3" fillId="0" borderId="7" numFmtId="4" xfId="0" applyNumberFormat="1" applyFont="1" applyBorder="1" applyAlignment="1">
      <alignment horizontal="center" vertical="center" wrapText="1"/>
    </xf>
    <xf fontId="3" fillId="0" borderId="7" numFmtId="162" xfId="0" applyNumberFormat="1" applyFont="1" applyBorder="1" applyAlignment="1">
      <alignment horizontal="center" vertical="center" wrapText="1"/>
    </xf>
    <xf fontId="3" fillId="0" borderId="6" numFmtId="2" xfId="0" applyNumberFormat="1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 wrapText="1"/>
    </xf>
    <xf fontId="0" fillId="0" borderId="6" numFmtId="0" xfId="0" applyBorder="1"/>
    <xf fontId="5" fillId="0" borderId="9" numFmtId="0" xfId="0" applyFont="1" applyBorder="1" applyAlignment="1">
      <alignment wrapText="1"/>
    </xf>
    <xf fontId="3" fillId="0" borderId="10" numFmtId="163" xfId="0" applyNumberFormat="1" applyFont="1" applyBorder="1" applyAlignment="1">
      <alignment horizontal="center"/>
    </xf>
    <xf fontId="3" fillId="0" borderId="9" numFmtId="163" xfId="0" applyNumberFormat="1" applyFont="1" applyBorder="1" applyAlignment="1">
      <alignment horizontal="center"/>
    </xf>
    <xf fontId="5" fillId="0" borderId="7" numFmtId="163" xfId="0" applyNumberFormat="1" applyFont="1" applyBorder="1" applyAlignment="1">
      <alignment horizontal="center"/>
    </xf>
    <xf fontId="3" fillId="0" borderId="0" numFmtId="2" xfId="0" applyNumberFormat="1" applyFont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9" Type="http://schemas.openxmlformats.org/officeDocument/2006/relationships/styles" Target="styles.xml"/><Relationship  Id="rId8" Type="http://schemas.openxmlformats.org/officeDocument/2006/relationships/sharedStrings" Target="sharedStrings.xml"/><Relationship  Id="rId7" Type="http://schemas.openxmlformats.org/officeDocument/2006/relationships/theme" Target="theme/theme1.xml"/><Relationship  Id="rId6" Type="http://schemas.openxmlformats.org/officeDocument/2006/relationships/worksheet" Target="worksheets/sheet1.xml"/><Relationship  Id="rId5" Type="http://schemas.openxmlformats.org/officeDocument/2006/relationships/customXml" Target="../customXml/item5.xml"/><Relationship  Id="rId4" Type="http://schemas.openxmlformats.org/officeDocument/2006/relationships/customXml" Target="../customXml/item4.xml"/><Relationship  Id="rId3" Type="http://schemas.openxmlformats.org/officeDocument/2006/relationships/customXml" Target="../customXml/item3.xml"/><Relationship  Id="rId2" Type="http://schemas.openxmlformats.org/officeDocument/2006/relationships/customXml" Target="../customXml/item2.xml"/><Relationship  Id="rId1" Type="http://schemas.openxmlformats.org/officeDocument/2006/relationships/customXml" Target="../customXml/item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6</xdr:col>
      <xdr:colOff>95249</xdr:colOff>
      <xdr:row>7</xdr:row>
      <xdr:rowOff>571499</xdr:rowOff>
    </xdr:from>
    <xdr:to>
      <xdr:col>6</xdr:col>
      <xdr:colOff>1095079</xdr:colOff>
      <xdr:row>7</xdr:row>
      <xdr:rowOff>1004353</xdr:rowOff>
    </xdr:to>
    <xdr:pic>
      <xdr:nvPicPr>
        <xdr:cNvPr id="4" name="Рисунок 3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6324599" y="2285999"/>
          <a:ext cx="999829" cy="432853"/>
        </a:xfrm>
        <a:prstGeom prst="rect">
          <a:avLst/>
        </a:prstGeom>
      </xdr:spPr>
    </xdr:pic>
    <xdr:clientData/>
  </xdr:twoCellAnchor>
  <xdr:twoCellAnchor editAs="oneCell">
    <xdr:from>
      <xdr:col>7</xdr:col>
      <xdr:colOff>53067</xdr:colOff>
      <xdr:row>7</xdr:row>
      <xdr:rowOff>864052</xdr:rowOff>
    </xdr:from>
    <xdr:to>
      <xdr:col>7</xdr:col>
      <xdr:colOff>985836</xdr:colOff>
      <xdr:row>7</xdr:row>
      <xdr:rowOff>1217651</xdr:rowOff>
    </xdr:to>
    <xdr:pic>
      <xdr:nvPicPr>
        <xdr:cNvPr id="6" name="Рисунок 5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7596867" y="2578552"/>
          <a:ext cx="932769" cy="353598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70" workbookViewId="0">
      <selection activeCell="B25" activeCellId="0" sqref="B25"/>
    </sheetView>
  </sheetViews>
  <sheetFormatPr defaultColWidth="25" defaultRowHeight="14.25"/>
  <cols>
    <col customWidth="1" min="1" max="1" style="1" width="9.140625"/>
    <col customWidth="1" min="2" max="2" style="2" width="38.7109375"/>
    <col bestFit="1" customWidth="1" min="3" max="3" style="3" width="11.42578125"/>
    <col customWidth="1" min="4" max="5" style="3" width="11.28515625"/>
    <col bestFit="1" customWidth="1" min="6" max="6" style="3" width="11.5703125"/>
    <col customWidth="1" min="7" max="7" style="3" width="19.7109375"/>
    <col customWidth="1" min="8" max="8" style="3" width="15.85546875"/>
    <col customWidth="1" min="9" max="11" style="3" width="12.28515625"/>
    <col customWidth="1" min="12" max="12" style="3" width="17.7109375"/>
    <col bestFit="1" customWidth="1" min="13" max="14" style="1" width="8.5703125"/>
    <col customWidth="1" min="15" max="15" style="1" width="9.140625"/>
    <col customWidth="1" min="16" max="18" style="1" width="7.7109375"/>
    <col customWidth="1" min="19" max="19" style="1" width="9.85546875"/>
    <col min="20" max="16384" style="1" width="25"/>
  </cols>
  <sheetData>
    <row r="3" ht="27" customHeight="1">
      <c r="B3" s="4" t="s">
        <v>0</v>
      </c>
      <c r="C3" s="4"/>
      <c r="D3" s="4"/>
      <c r="E3" s="4"/>
      <c r="F3" s="4"/>
      <c r="G3" s="4"/>
      <c r="H3" s="4"/>
      <c r="I3" s="4"/>
      <c r="J3" s="4"/>
      <c r="K3" s="4"/>
      <c r="M3" s="5"/>
    </row>
    <row r="4">
      <c r="M4" s="5"/>
    </row>
    <row r="5" ht="21.75" customHeight="1">
      <c r="B5" s="4" t="s">
        <v>1</v>
      </c>
      <c r="C5" s="4"/>
      <c r="D5" s="4"/>
      <c r="E5" s="4"/>
      <c r="F5" s="4"/>
      <c r="G5" s="4"/>
      <c r="H5" s="4"/>
      <c r="I5" s="4"/>
      <c r="J5" s="4"/>
      <c r="K5" s="4"/>
      <c r="M5" s="5"/>
    </row>
    <row r="6" ht="21.75" customHeight="1">
      <c r="B6" s="4"/>
      <c r="C6" s="4"/>
      <c r="D6" s="4"/>
      <c r="E6" s="4"/>
      <c r="F6" s="4"/>
      <c r="G6" s="4"/>
      <c r="H6" s="4"/>
      <c r="I6" s="4"/>
      <c r="J6" s="4"/>
      <c r="K6" s="4"/>
      <c r="M6" s="5"/>
    </row>
    <row r="7" ht="76.5" customHeight="1">
      <c r="A7" s="6" t="s">
        <v>2</v>
      </c>
      <c r="B7" s="7"/>
      <c r="C7" s="8" t="s">
        <v>3</v>
      </c>
      <c r="D7" s="9"/>
      <c r="E7" s="9"/>
      <c r="F7" s="9"/>
      <c r="G7" s="9"/>
      <c r="H7" s="9"/>
      <c r="I7" s="9"/>
      <c r="J7" s="9"/>
      <c r="K7" s="9"/>
      <c r="L7" s="10"/>
      <c r="M7" s="2"/>
      <c r="N7" s="11"/>
      <c r="O7" s="11"/>
      <c r="P7" s="11"/>
    </row>
    <row r="8" ht="111" customHeight="1">
      <c r="A8" s="12" t="s">
        <v>4</v>
      </c>
      <c r="B8" s="13" t="s">
        <v>5</v>
      </c>
      <c r="C8" s="12" t="s">
        <v>6</v>
      </c>
      <c r="D8" s="12" t="s">
        <v>7</v>
      </c>
      <c r="E8" s="12" t="s">
        <v>8</v>
      </c>
      <c r="F8" s="12" t="s">
        <v>9</v>
      </c>
      <c r="G8" s="14" t="s">
        <v>10</v>
      </c>
      <c r="H8" s="14" t="s">
        <v>11</v>
      </c>
      <c r="I8" s="15" t="s">
        <v>12</v>
      </c>
      <c r="J8" s="15" t="s">
        <v>13</v>
      </c>
      <c r="K8" s="12" t="s">
        <v>14</v>
      </c>
      <c r="L8" s="12" t="s">
        <v>15</v>
      </c>
    </row>
    <row r="9" ht="42.75" customHeight="1">
      <c r="A9" s="16">
        <v>1</v>
      </c>
      <c r="B9" s="17" t="s">
        <v>16</v>
      </c>
      <c r="C9" s="18">
        <v>36.899999999999999</v>
      </c>
      <c r="D9" s="19">
        <v>44</v>
      </c>
      <c r="E9" s="19">
        <v>45</v>
      </c>
      <c r="F9" s="20">
        <f t="shared" ref="F9:F10" si="0">ROUND(AVERAGE(C9:E9),2)</f>
        <v>41.969999999999999</v>
      </c>
      <c r="G9" s="21">
        <f t="shared" ref="G9:G10" si="1">SQRT(((SUM((POWER(C9-F9,2)),(POWER(D9-F9,2)),(POWER(E9-F9,2)))/(COLUMNS(C9:E9)-1))))</f>
        <v>4.4162597296807631</v>
      </c>
      <c r="H9" s="22">
        <f t="shared" ref="H9:H10" si="2">G9/F9*100</f>
        <v>10.522420132668008</v>
      </c>
      <c r="I9" s="23">
        <v>780</v>
      </c>
      <c r="J9" s="24" t="s">
        <v>17</v>
      </c>
      <c r="K9" s="18">
        <f t="shared" ref="K9:K10" si="3">C9</f>
        <v>36.899999999999999</v>
      </c>
      <c r="L9" s="21">
        <f>K9*I9</f>
        <v>28782</v>
      </c>
    </row>
    <row r="10" ht="42.75" customHeight="1">
      <c r="A10" s="16">
        <v>2</v>
      </c>
      <c r="B10" s="17" t="s">
        <v>18</v>
      </c>
      <c r="C10" s="18">
        <v>87</v>
      </c>
      <c r="D10" s="19">
        <v>93.5</v>
      </c>
      <c r="E10" s="19">
        <v>91</v>
      </c>
      <c r="F10" s="20">
        <f t="shared" si="0"/>
        <v>90.5</v>
      </c>
      <c r="G10" s="21">
        <f t="shared" si="1"/>
        <v>3.2787192621510002</v>
      </c>
      <c r="H10" s="22">
        <f t="shared" si="2"/>
        <v>3.6228942123215471</v>
      </c>
      <c r="I10" s="23">
        <v>140</v>
      </c>
      <c r="J10" s="24" t="s">
        <v>17</v>
      </c>
      <c r="K10" s="18">
        <f t="shared" si="3"/>
        <v>87</v>
      </c>
      <c r="L10" s="21">
        <f>K10*I10</f>
        <v>12180</v>
      </c>
    </row>
    <row r="11">
      <c r="A11" s="25"/>
      <c r="B11" s="26" t="s">
        <v>19</v>
      </c>
      <c r="C11" s="27"/>
      <c r="D11" s="27"/>
      <c r="E11" s="27"/>
      <c r="F11" s="27"/>
      <c r="G11" s="27"/>
      <c r="H11" s="27"/>
      <c r="I11" s="28"/>
      <c r="J11" s="28"/>
      <c r="K11" s="27"/>
      <c r="L11" s="29">
        <f>SUM(L9:L10)</f>
        <v>40962</v>
      </c>
    </row>
    <row r="12" ht="14.25">
      <c r="L12" s="3"/>
    </row>
    <row r="14">
      <c r="H14" s="3"/>
      <c r="I14" s="3"/>
      <c r="J14" s="3"/>
      <c r="K14" s="3"/>
    </row>
    <row r="15">
      <c r="H15" s="30"/>
      <c r="I15" s="3"/>
      <c r="J15" s="3"/>
      <c r="K15" s="3"/>
    </row>
    <row r="16">
      <c r="H16" s="3"/>
      <c r="I16" s="3"/>
      <c r="J16" s="3"/>
      <c r="K16" s="3"/>
    </row>
    <row r="17">
      <c r="H17" s="3"/>
      <c r="I17" s="3"/>
      <c r="J17" s="3"/>
      <c r="K17" s="3"/>
    </row>
    <row r="18">
      <c r="H18" s="3"/>
      <c r="I18" s="3"/>
      <c r="J18" s="3"/>
      <c r="K18" s="3"/>
    </row>
    <row r="19">
      <c r="H19" s="3"/>
      <c r="I19" s="3"/>
      <c r="J19" s="3"/>
      <c r="K19" s="3"/>
    </row>
    <row r="20">
      <c r="C20" s="3" t="s">
        <v>20</v>
      </c>
      <c r="H20" s="3"/>
      <c r="I20" s="3"/>
      <c r="J20" s="3"/>
      <c r="K20" s="3"/>
    </row>
  </sheetData>
  <mergeCells count="4">
    <mergeCell ref="B3:K3"/>
    <mergeCell ref="B5:K5"/>
    <mergeCell ref="A7:B7"/>
    <mergeCell ref="C7:L7"/>
  </mergeCells>
  <printOptions headings="0" gridLines="0"/>
  <pageMargins left="0.69999999999999996" right="0.69999999999999996" top="0.75" bottom="0.75" header="0.29999999999999999" footer="0.29999999999999999"/>
  <pageSetup paperSize="9" scale="80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5444ea2-90b0-4ece-a612-f39e0dd9a22f">VVDU5HPDTQC2-50-42190</_dlc_DocId>
    <_dlc_DocIdUrl xmlns="a5444ea2-90b0-4ece-a612-f39e0dd9a22f">
      <Url>http://docs.mobti.loc/dms/contracts/_layouts/15/DocIdRedir.aspx?ID=VVDU5HPDTQC2-50-42190</Url>
      <Description>VVDU5HPDTQC2-50-42190</Description>
    </_dlc_DocIdUrl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41DEB0B4A39FD4EB28DF350FCAEC9B9" ma:contentTypeVersion="0" ma:contentTypeDescription="Создание документа." ma:contentTypeScope="" ma:versionID="1bf21a2a7ebf52bcc708c573810198d9">
  <xsd:schema xmlns:xsd="http://www.w3.org/2001/XMLSchema" xmlns:xs="http://www.w3.org/2001/XMLSchema" xmlns:p="http://schemas.microsoft.com/office/2006/metadata/properties" xmlns:ns2="a5444ea2-90b0-4ece-a612-f39e0dd9a22f" targetNamespace="http://schemas.microsoft.com/office/2006/metadata/properties" ma:root="true" ma:fieldsID="af7464e8fd28f52b5c6ba8fd271f09ae" ns2:_="">
    <xsd:import namespace="a5444ea2-90b0-4ece-a612-f39e0dd9a22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44ea2-90b0-4ece-a612-f39e0dd9a22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C15B64-C989-4BD7-806C-395EE8AD47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97861E-AE68-4B8D-BF63-AA009A7347B3}">
  <ds:schemaRefs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5444ea2-90b0-4ece-a612-f39e0dd9a22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1A7305B-6581-49BC-80BA-C09751AF2E2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849055C-3A49-477C-894A-F45B6DB3CF3C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D3F94A3-C80A-4F96-B932-21F76F467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44ea2-90b0-4ece-a612-f39e0dd9a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Р7-Офис/2024.2.1.466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GEG</dc:creator>
  <cp:revision>4</cp:revision>
  <dcterms:created xsi:type="dcterms:W3CDTF">2012-04-17T10:27:55Z</dcterms:created>
  <dcterms:modified xsi:type="dcterms:W3CDTF">2026-08-12T17:07:13Z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VVDU5HPDTQC2-34-89678</vt:lpwstr>
  </property>
  <property fmtid="{D5CDD505-2E9C-101B-9397-08002B2CF9AE}" pid="3" name="_dlc_DocIdItemGuid">
    <vt:lpwstr>7ab0cafa-f565-4d95-b4b8-67cca65892f5</vt:lpwstr>
  </property>
  <property fmtid="{D5CDD505-2E9C-101B-9397-08002B2CF9AE}" pid="4" name="_dlc_DocIdUrl">
    <vt:lpwstr>http://docs.mobti.loc/dms/outgoing/_layouts/15/DocIdRedir.aspx?ID=VVDU5HPDTQC2-34-89678, VVDU5HPDTQC2-34-89678</vt:lpwstr>
  </property>
  <property fmtid="{D5CDD505-2E9C-101B-9397-08002B2CF9AE}" pid="5" name="ContentTypeId">
    <vt:lpwstr>0x010100641DEB0B4A39FD4EB28DF350FCAEC9B9</vt:lpwstr>
  </property>
</Properties>
</file>