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для ПЗ (2)" sheetId="1" state="visible" r:id="rId1"/>
  </sheets>
  <definedNames>
    <definedName name="_xlnm.Print_Area" localSheetId="0">'для ПЗ (2)'!$A$1:$K$19</definedName>
    <definedName name="_xlfn.IFERROR" hidden="1">#NAME?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<sst xmlns="http://schemas.openxmlformats.org/spreadsheetml/2006/main" count="32" uniqueCount="32">
  <si>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</t>
  </si>
  <si>
    <t xml:space="preserve">Запасные части для транспортного средства LADA NIVA 212300-80</t>
  </si>
  <si>
    <t xml:space="preserve">Основные характеристики объекта закупки</t>
  </si>
  <si>
    <t xml:space="preserve">Стартер (2101, 21213,21214,2123). Провод АКБ для ВАЗ-2123 - комплект проводов, предназначенный для соединения аккумуляторной батареи с другими элементами электрической системы автомобиля. Провода выполнены из многожильного медного провода ПВА сечением 16 и 6 мм², который имеет изоляцию из ПВХ пластиката.</t>
  </si>
  <si>
    <t xml:space="preserve">Используемый метод определения НМЦК</t>
  </si>
  <si>
    <t xml:space="preserve">Метод сопоставимых рыночных цен (анализа рынка) (ч.2,6 ст.22 44-ФЗ)</t>
  </si>
  <si>
    <t xml:space="preserve">Расчет начальной (максимальной) цены контракта </t>
  </si>
  <si>
    <t>№</t>
  </si>
  <si>
    <t xml:space="preserve">Наименование предмета контракта / Объект закупки</t>
  </si>
  <si>
    <t xml:space="preserve">Ед. изм</t>
  </si>
  <si>
    <t xml:space="preserve">Кол-во </t>
  </si>
  <si>
    <t xml:space="preserve">Запросы (ответы) о предоставление ценовой информации </t>
  </si>
  <si>
    <t xml:space="preserve">Однородность совокупности значений выявленных цен, используемых в расчете Н(М)ЦК, ЦКЕП</t>
  </si>
  <si>
    <t xml:space="preserve">НМЦК рын.</t>
  </si>
  <si>
    <t xml:space="preserve">КП № 1 от 31.07.2026</t>
  </si>
  <si>
    <t xml:space="preserve">КП № 2  б/н 31.07.2026</t>
  </si>
  <si>
    <t xml:space="preserve">КП № 3 б/н 31.07.2026</t>
  </si>
  <si>
    <t xml:space="preserve">Средняя арифметическая цена за единицу     &lt;ц&gt; </t>
  </si>
  <si>
    <t xml:space="preserve">Среднее квадратичное отклонение</t>
  </si>
  <si>
    <t xml:space="preserve">коэффициент вариации цен V (%)                    (не должен превышать 33%)</t>
  </si>
  <si>
    <t xml:space="preserve">Стартер (2101, 21213, 21214,2123) </t>
  </si>
  <si>
    <t>шт</t>
  </si>
  <si>
    <t xml:space="preserve">Комплект проводов системы зажигания (провод АКБ)</t>
  </si>
  <si>
    <t>комплект</t>
  </si>
  <si>
    <t>Итого:</t>
  </si>
  <si>
    <t xml:space="preserve">В результате проведенного расчета НМЦК составила:</t>
  </si>
  <si>
    <t>рубля</t>
  </si>
  <si>
    <t xml:space="preserve">В соответствии с п.3 ст.219 Бюджетного кодекса Российской Федерации Заказчик принимает</t>
  </si>
  <si>
    <t xml:space="preserve">бюджетные обязательства путем заключения контракта в пределах доведенных до него</t>
  </si>
  <si>
    <t xml:space="preserve">лимитов бюджетных обязательств, в связи с чем НМЦК составляет: 15 757,48 рублей</t>
  </si>
  <si>
    <t xml:space="preserve">Начальник отдела планирования, бухгалтерского учета и отчетности</t>
  </si>
  <si>
    <t>Ю.В.Деденева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</si>
</sst>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7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#,##0.00000"/>
    <numFmt numFmtId="165" formatCode="dd/mm/yyyy"/>
    <numFmt numFmtId="166" formatCode="#,##0.00_р_."/>
  </numFmts>
  <fonts count="2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  <font>
      <b/>
      <sz val="13.000000"/>
      <name val="Times New Roman"/>
    </font>
    <font>
      <b/>
      <sz val="11.000000"/>
      <name val="Times New Roman"/>
    </font>
    <font>
      <i/>
      <sz val="9.000000"/>
      <name val="Times New Roman"/>
    </font>
    <font>
      <sz val="12.000000"/>
      <name val="Times New Roman"/>
    </font>
    <font>
      <b/>
      <sz val="11.000000"/>
      <name val="Liberation Serif"/>
    </font>
    <font>
      <sz val="11.000000"/>
      <name val="Liberation Serif"/>
    </font>
    <font>
      <sz val="10.000000"/>
      <name val="Times New Roman"/>
    </font>
    <font>
      <b/>
      <sz val="14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6" fillId="31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2" borderId="0" numFmtId="0" applyNumberFormat="1" applyFont="1" applyFill="1" applyBorder="1"/>
  </cellStyleXfs>
  <cellXfs count="40">
    <xf fontId="0" fillId="0" borderId="0" numFmtId="0" xfId="0"/>
    <xf fontId="20" fillId="33" borderId="0" numFmtId="0" xfId="0" applyFont="1" applyFill="1"/>
    <xf fontId="21" fillId="0" borderId="0" numFmtId="0" xfId="0" applyFont="1" applyAlignment="1">
      <alignment horizontal="center" wrapText="1"/>
    </xf>
    <xf fontId="22" fillId="33" borderId="0" numFmtId="0" xfId="0" applyFont="1" applyFill="1"/>
    <xf fontId="23" fillId="0" borderId="0" numFmtId="0" xfId="0" applyFont="1" applyAlignment="1">
      <alignment horizontal="center"/>
    </xf>
    <xf fontId="20" fillId="33" borderId="0" numFmtId="0" xfId="0" applyFont="1" applyFill="1" applyAlignment="1">
      <alignment vertical="top"/>
    </xf>
    <xf fontId="24" fillId="0" borderId="0" numFmtId="0" xfId="0" applyFont="1" applyAlignment="1">
      <alignment horizontal="left" vertical="top" wrapText="1"/>
    </xf>
    <xf fontId="24" fillId="0" borderId="0" numFmtId="0" xfId="0" applyFont="1" applyAlignment="1">
      <alignment vertical="top" wrapText="1"/>
    </xf>
    <xf fontId="20" fillId="33" borderId="0" numFmtId="0" xfId="0" applyFont="1" applyFill="1" applyAlignment="1">
      <alignment horizontal="left" vertical="top" wrapText="1"/>
    </xf>
    <xf fontId="24" fillId="0" borderId="0" numFmtId="0" xfId="0" applyFont="1" applyAlignment="1">
      <alignment horizontal="justify" vertical="top" wrapText="1"/>
    </xf>
    <xf fontId="22" fillId="33" borderId="0" numFmtId="0" xfId="0" applyFont="1" applyFill="1" applyAlignment="1">
      <alignment horizontal="center" vertical="top" wrapText="1"/>
    </xf>
    <xf fontId="22" fillId="33" borderId="10" numFmtId="0" xfId="0" applyFont="1" applyFill="1" applyBorder="1" applyAlignment="1">
      <alignment horizontal="center" vertical="top" wrapText="1"/>
    </xf>
    <xf fontId="20" fillId="33" borderId="11" numFmtId="0" xfId="0" applyFont="1" applyFill="1" applyBorder="1" applyAlignment="1">
      <alignment horizontal="center" vertical="top" wrapText="1"/>
    </xf>
    <xf fontId="20" fillId="33" borderId="12" numFmtId="0" xfId="0" applyFont="1" applyFill="1" applyBorder="1" applyAlignment="1">
      <alignment horizontal="center" vertical="top" wrapText="1"/>
    </xf>
    <xf fontId="20" fillId="33" borderId="13" numFmtId="0" xfId="0" applyFont="1" applyFill="1" applyBorder="1" applyAlignment="1">
      <alignment horizontal="center" vertical="top" wrapText="1"/>
    </xf>
    <xf fontId="20" fillId="33" borderId="14" numFmtId="0" xfId="0" applyFont="1" applyFill="1" applyBorder="1" applyAlignment="1">
      <alignment horizontal="center" vertical="top" wrapText="1"/>
    </xf>
    <xf fontId="20" fillId="33" borderId="11" numFmtId="2" xfId="0" applyNumberFormat="1" applyFont="1" applyFill="1" applyBorder="1" applyAlignment="1">
      <alignment horizontal="center" vertical="top" wrapText="1"/>
    </xf>
    <xf fontId="20" fillId="33" borderId="11" numFmtId="0" xfId="0" applyFont="1" applyFill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top" wrapText="1"/>
    </xf>
    <xf fontId="20" fillId="33" borderId="0" numFmtId="0" xfId="0" applyFont="1" applyFill="1" applyAlignment="1">
      <alignment horizontal="center" vertical="top"/>
    </xf>
    <xf fontId="20" fillId="33" borderId="11" numFmtId="0" xfId="0" applyFont="1" applyFill="1" applyBorder="1" applyAlignment="1">
      <alignment horizontal="left" vertical="center" wrapText="1"/>
    </xf>
    <xf fontId="20" fillId="33" borderId="11" numFmtId="4" xfId="0" applyNumberFormat="1" applyFont="1" applyFill="1" applyBorder="1" applyAlignment="1">
      <alignment horizontal="center" vertical="center" wrapText="1"/>
    </xf>
    <xf fontId="20" fillId="33" borderId="11" numFmtId="4" xfId="0" applyNumberFormat="1" applyFont="1" applyFill="1" applyBorder="1" applyAlignment="1">
      <alignment horizontal="center" vertical="center"/>
    </xf>
    <xf fontId="20" fillId="33" borderId="0" numFmtId="4" xfId="0" applyNumberFormat="1" applyFont="1" applyFill="1" applyAlignment="1">
      <alignment horizontal="center" vertical="center" wrapText="1"/>
    </xf>
    <xf fontId="20" fillId="33" borderId="0" numFmtId="4" xfId="0" applyNumberFormat="1" applyFont="1" applyFill="1" applyAlignment="1">
      <alignment horizontal="center" vertical="top"/>
    </xf>
    <xf fontId="20" fillId="33" borderId="11" numFmtId="0" xfId="0" applyFont="1" applyFill="1" applyBorder="1" applyAlignment="1">
      <alignment vertical="center" wrapText="1"/>
    </xf>
    <xf fontId="20" fillId="33" borderId="11" numFmtId="3" xfId="0" applyNumberFormat="1" applyFont="1" applyFill="1" applyBorder="1" applyAlignment="1">
      <alignment horizontal="center" vertical="center" wrapText="1"/>
    </xf>
    <xf fontId="20" fillId="33" borderId="0" numFmtId="0" xfId="0" applyFont="1" applyFill="1" applyAlignment="1">
      <alignment horizontal="center" vertical="center" wrapText="1"/>
    </xf>
    <xf fontId="20" fillId="33" borderId="0" numFmtId="0" xfId="0" applyFont="1" applyFill="1" applyAlignment="1">
      <alignment vertical="center"/>
    </xf>
    <xf fontId="22" fillId="33" borderId="0" numFmtId="0" xfId="0" applyFont="1" applyFill="1" applyAlignment="1">
      <alignment vertical="center"/>
    </xf>
    <xf fontId="22" fillId="33" borderId="0" numFmtId="4" xfId="0" applyNumberFormat="1" applyFont="1" applyFill="1" applyAlignment="1">
      <alignment vertical="center"/>
    </xf>
    <xf fontId="20" fillId="33" borderId="0" numFmtId="164" xfId="0" applyNumberFormat="1" applyFont="1" applyFill="1" applyAlignment="1">
      <alignment horizontal="center" vertical="center" wrapText="1"/>
    </xf>
    <xf fontId="25" fillId="33" borderId="0" numFmtId="4" xfId="0" applyNumberFormat="1" applyFont="1" applyFill="1" applyAlignment="1">
      <alignment vertical="center"/>
    </xf>
    <xf fontId="26" fillId="33" borderId="0" numFmtId="0" xfId="0" applyFont="1" applyFill="1"/>
    <xf fontId="22" fillId="33" borderId="0" numFmtId="165" xfId="0" applyNumberFormat="1" applyFont="1" applyFill="1" applyAlignment="1">
      <alignment vertical="center"/>
    </xf>
    <xf fontId="24" fillId="0" borderId="0" numFmtId="0" xfId="0" applyFont="1" applyAlignment="1">
      <alignment horizontal="left" vertical="top"/>
    </xf>
    <xf fontId="24" fillId="0" borderId="0" numFmtId="0" xfId="0" applyFont="1" applyAlignment="1">
      <alignment horizontal="center" vertical="top"/>
    </xf>
    <xf fontId="27" fillId="0" borderId="0" numFmtId="0" xfId="0" applyFont="1"/>
    <xf fontId="28" fillId="0" borderId="0" numFmtId="166" xfId="0" applyNumberFormat="1" applyFont="1" applyAlignment="1">
      <alignment vertical="top"/>
    </xf>
    <xf fontId="20" fillId="33" borderId="0" numFmtId="14" xfId="0" applyNumberFormat="1" applyFont="1" applyFill="1" applyAlignment="1">
      <alignment horizontal="left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177755</xdr:colOff>
      <xdr:row>9</xdr:row>
      <xdr:rowOff>988813</xdr:rowOff>
    </xdr:from>
    <xdr:to>
      <xdr:col>9</xdr:col>
      <xdr:colOff>886959</xdr:colOff>
      <xdr:row>9</xdr:row>
      <xdr:rowOff>1275345</xdr:rowOff>
    </xdr:to>
    <xdr:pic>
      <xdr:nvPicPr>
        <xdr:cNvPr id="4136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102555" y="3903463"/>
          <a:ext cx="709202" cy="28653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18555</xdr:colOff>
      <xdr:row>9</xdr:row>
      <xdr:rowOff>921393</xdr:rowOff>
    </xdr:from>
    <xdr:to>
      <xdr:col>8</xdr:col>
      <xdr:colOff>991333</xdr:colOff>
      <xdr:row>9</xdr:row>
      <xdr:rowOff>1359617</xdr:rowOff>
    </xdr:to>
    <xdr:pic>
      <xdr:nvPicPr>
        <xdr:cNvPr id="4137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6914655" y="3836043"/>
          <a:ext cx="972776" cy="438224"/>
        </a:xfrm>
        <a:prstGeom prst="rect">
          <a:avLst/>
        </a:prstGeom>
        <a:noFill/>
      </xdr:spPr>
    </xdr:pic>
    <xdr:clientData/>
  </xdr:twoCellAnchor>
  <xdr:twoCellAnchor editAs="twoCell">
    <xdr:from>
      <xdr:col>6</xdr:col>
      <xdr:colOff>203707</xdr:colOff>
      <xdr:row>0</xdr:row>
      <xdr:rowOff>0</xdr:rowOff>
    </xdr:from>
    <xdr:to>
      <xdr:col>7</xdr:col>
      <xdr:colOff>883703</xdr:colOff>
      <xdr:row>1</xdr:row>
      <xdr:rowOff>0</xdr:rowOff>
    </xdr:to>
    <xdr:pic>
      <xdr:nvPicPr>
        <xdr:cNvPr id="4138" name="Рисунок 1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4966207" y="0"/>
          <a:ext cx="1661070" cy="266699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view="pageBreakPreview" zoomScale="140" workbookViewId="0">
      <selection activeCell="N3" activeCellId="0" sqref="N3"/>
    </sheetView>
  </sheetViews>
  <sheetFormatPr baseColWidth="8" defaultRowHeight="15" customHeight="1"/>
  <cols>
    <col customWidth="1" min="1" max="1" style="1" width="3.1406200000000002"/>
    <col customWidth="1" min="2" max="2" style="1" width="22"/>
    <col customWidth="1" min="3" max="3" style="1" width="8.5703099999999992"/>
    <col customWidth="1" min="4" max="4" style="1" width="9.5703099999999992"/>
    <col customWidth="1" min="5" max="5" style="1" width="14.425800000000001"/>
    <col customWidth="1" min="6" max="6" style="1" width="13.710900000000001"/>
    <col customWidth="1" min="7" max="7" style="1" width="14.710900000000001"/>
    <col customWidth="1" min="8" max="8" style="1" width="17.2852"/>
    <col customWidth="1" min="9" max="9" style="1" width="15.425800000000001"/>
    <col customWidth="1" min="10" max="10" style="1" width="14.2852"/>
    <col customWidth="1" min="11" max="11" style="1" width="16.140599999999999"/>
    <col customWidth="1" min="12" max="12" style="1" width="14.5703"/>
    <col bestFit="1" customWidth="1" min="13" max="13" style="1" width="12.425800000000001"/>
    <col customWidth="1" min="14" max="257" style="1" width="9.1406200000000002"/>
  </cols>
  <sheetData>
    <row r="1" ht="2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">
      <c r="E2" s="3" t="s">
        <v>1</v>
      </c>
      <c r="F2" s="4"/>
    </row>
    <row r="3" ht="15">
      <c r="F3" s="4"/>
    </row>
    <row r="4" s="5" customFormat="1" ht="67.5" customHeight="1">
      <c r="B4" s="6" t="s">
        <v>2</v>
      </c>
      <c r="C4" s="6"/>
      <c r="D4" s="7"/>
      <c r="E4" s="8" t="s">
        <v>3</v>
      </c>
      <c r="F4" s="8"/>
      <c r="G4" s="8"/>
      <c r="H4" s="8"/>
      <c r="I4" s="8"/>
      <c r="J4" s="8"/>
    </row>
    <row r="5" s="5" customFormat="1" ht="30">
      <c r="B5" s="9" t="s">
        <v>4</v>
      </c>
      <c r="C5" s="7"/>
      <c r="D5" s="7"/>
      <c r="E5" s="5" t="s">
        <v>5</v>
      </c>
    </row>
    <row r="7" s="5" customFormat="1" ht="17.25" customHeight="1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5" customFormat="1" ht="17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31.5" customHeight="1">
      <c r="A9" s="12" t="s">
        <v>7</v>
      </c>
      <c r="B9" s="12" t="s">
        <v>8</v>
      </c>
      <c r="C9" s="12" t="s">
        <v>9</v>
      </c>
      <c r="D9" s="12" t="s">
        <v>10</v>
      </c>
      <c r="E9" s="13" t="s">
        <v>11</v>
      </c>
      <c r="F9" s="14"/>
      <c r="G9" s="15"/>
      <c r="H9" s="16" t="s">
        <v>12</v>
      </c>
      <c r="I9" s="16"/>
      <c r="J9" s="16"/>
      <c r="K9" s="17" t="s">
        <v>13</v>
      </c>
    </row>
    <row r="10" ht="113.25" customHeight="1">
      <c r="A10" s="12"/>
      <c r="B10" s="12"/>
      <c r="C10" s="12"/>
      <c r="D10" s="12"/>
      <c r="E10" s="18" t="s">
        <v>14</v>
      </c>
      <c r="F10" s="18" t="s">
        <v>15</v>
      </c>
      <c r="G10" s="18" t="s">
        <v>16</v>
      </c>
      <c r="H10" s="12" t="s">
        <v>17</v>
      </c>
      <c r="I10" s="12" t="s">
        <v>18</v>
      </c>
      <c r="J10" s="12" t="s">
        <v>19</v>
      </c>
      <c r="K10" s="17"/>
    </row>
    <row r="11" s="19" customFormat="1" ht="38.25" customHeight="1">
      <c r="A11" s="17">
        <v>1</v>
      </c>
      <c r="B11" s="20" t="s">
        <v>20</v>
      </c>
      <c r="C11" s="17" t="s">
        <v>21</v>
      </c>
      <c r="D11" s="17">
        <v>1</v>
      </c>
      <c r="E11" s="21">
        <v>10100</v>
      </c>
      <c r="F11" s="21">
        <v>10700</v>
      </c>
      <c r="G11" s="21">
        <v>10650</v>
      </c>
      <c r="H11" s="21">
        <v>10483.33</v>
      </c>
      <c r="I11" s="22">
        <f t="shared" ref="I11:I12" si="0">SQRT(((SUM((POWER(G11-H11,2)),(POWER(F11-H11,2)),(POWER(E11-H11,2)),))/(3-1)))</f>
        <v>332.91640594900093</v>
      </c>
      <c r="J11" s="22">
        <f t="shared" ref="J11:J12" si="1">I11/H11*100</f>
        <v>3.1756741984560342</v>
      </c>
      <c r="K11" s="21">
        <f t="shared" ref="K11:K12" si="2">H11*D11</f>
        <v>10483.33</v>
      </c>
      <c r="M11" s="23"/>
      <c r="N11" s="19"/>
      <c r="O11" s="24"/>
    </row>
    <row r="12" s="19" customFormat="1" ht="45.75" customHeight="1">
      <c r="A12" s="17">
        <v>2</v>
      </c>
      <c r="B12" s="20" t="s">
        <v>22</v>
      </c>
      <c r="C12" s="17" t="s">
        <v>23</v>
      </c>
      <c r="D12" s="17">
        <v>1</v>
      </c>
      <c r="E12" s="21">
        <v>5400</v>
      </c>
      <c r="F12" s="21">
        <v>5600</v>
      </c>
      <c r="G12" s="21">
        <v>5625</v>
      </c>
      <c r="H12" s="21">
        <v>5541.6700000000001</v>
      </c>
      <c r="I12" s="22">
        <f t="shared" si="0"/>
        <v>123.32207162547992</v>
      </c>
      <c r="J12" s="22">
        <f t="shared" si="1"/>
        <v>2.2253593524240873</v>
      </c>
      <c r="K12" s="21">
        <f t="shared" si="2"/>
        <v>5541.6700000000001</v>
      </c>
      <c r="M12" s="23"/>
      <c r="N12" s="19"/>
      <c r="O12" s="24"/>
    </row>
    <row r="13" s="19" customFormat="1" ht="18.75" customHeight="1">
      <c r="A13" s="12"/>
      <c r="B13" s="25" t="s">
        <v>24</v>
      </c>
      <c r="C13" s="17"/>
      <c r="D13" s="26">
        <f>SUM(D11:D12)</f>
        <v>2</v>
      </c>
      <c r="E13" s="21"/>
      <c r="F13" s="21"/>
      <c r="G13" s="21"/>
      <c r="H13" s="21">
        <f>SUM(H11:H12)</f>
        <v>16025</v>
      </c>
      <c r="I13" s="22"/>
      <c r="J13" s="22"/>
      <c r="K13" s="21">
        <f>SUM(K11:K12)</f>
        <v>16025</v>
      </c>
      <c r="L13" s="24"/>
      <c r="M13" s="27"/>
      <c r="N13" s="19"/>
      <c r="O13" s="24"/>
    </row>
    <row r="14" s="28" customFormat="1" ht="30.75" customHeight="1">
      <c r="A14" s="29" t="s">
        <v>25</v>
      </c>
      <c r="B14" s="29"/>
      <c r="C14" s="29"/>
      <c r="D14" s="29"/>
      <c r="E14" s="29"/>
      <c r="F14" s="29"/>
      <c r="G14" s="29"/>
      <c r="H14" s="30">
        <f>K13</f>
        <v>16025</v>
      </c>
      <c r="I14" s="29" t="s">
        <v>26</v>
      </c>
      <c r="J14" s="29"/>
      <c r="K14" s="29"/>
      <c r="M14" s="31"/>
    </row>
    <row r="15" s="28" customFormat="1" ht="30.75" customHeight="1">
      <c r="A15" s="29"/>
      <c r="B15" s="1" t="s">
        <v>27</v>
      </c>
      <c r="C15" s="1"/>
      <c r="D15" s="1"/>
      <c r="E15" s="1"/>
      <c r="F15" s="1"/>
      <c r="G15" s="1"/>
      <c r="H15" s="32"/>
      <c r="I15" s="29"/>
      <c r="J15" s="29"/>
      <c r="K15" s="29"/>
      <c r="M15" s="23"/>
    </row>
    <row r="16" s="28" customFormat="1" ht="15" customHeight="1">
      <c r="A16" s="29"/>
      <c r="B16" s="1" t="s">
        <v>28</v>
      </c>
      <c r="C16" s="1"/>
      <c r="D16" s="1"/>
      <c r="E16" s="1"/>
      <c r="F16" s="1"/>
      <c r="G16" s="1"/>
      <c r="H16" s="1"/>
      <c r="I16" s="23"/>
      <c r="J16" s="28"/>
      <c r="K16" s="28"/>
      <c r="L16" s="28"/>
    </row>
    <row r="17" s="28" customFormat="1" ht="15.75" customHeight="1">
      <c r="A17" s="29"/>
      <c r="B17" s="1" t="s">
        <v>29</v>
      </c>
      <c r="C17" s="1"/>
      <c r="D17" s="1"/>
      <c r="E17" s="1"/>
      <c r="F17" s="1"/>
      <c r="G17" s="1"/>
      <c r="H17" s="33"/>
      <c r="I17" s="1"/>
      <c r="J17" s="1"/>
      <c r="K17" s="1"/>
      <c r="L17" s="1"/>
      <c r="M17" s="27"/>
    </row>
    <row r="18" s="28" customFormat="1" ht="15.75" customHeight="1">
      <c r="A18" s="29"/>
      <c r="B18" s="34">
        <v>46240</v>
      </c>
      <c r="C18" s="29"/>
      <c r="D18" s="30"/>
      <c r="E18" s="29"/>
      <c r="F18" s="29"/>
      <c r="G18" s="29"/>
      <c r="H18" s="28"/>
      <c r="I18" s="27"/>
      <c r="J18" s="28"/>
      <c r="K18" s="28"/>
      <c r="L18" s="28"/>
    </row>
    <row r="19" ht="17.25" customHeight="1">
      <c r="B19" s="35" t="s">
        <v>30</v>
      </c>
      <c r="C19" s="36"/>
      <c r="D19" s="37"/>
      <c r="E19" s="38"/>
      <c r="J19" s="35" t="s">
        <v>31</v>
      </c>
    </row>
    <row r="20" ht="15">
      <c r="B20" s="39"/>
    </row>
    <row r="21" ht="21.75" customHeight="1"/>
  </sheetData>
  <mergeCells count="11">
    <mergeCell ref="A1:K1"/>
    <mergeCell ref="B4:C4"/>
    <mergeCell ref="E4:J4"/>
    <mergeCell ref="A7:K7"/>
    <mergeCell ref="A9:A10"/>
    <mergeCell ref="B9:B10"/>
    <mergeCell ref="C9:C10"/>
    <mergeCell ref="D9:D10"/>
    <mergeCell ref="E9:G9"/>
    <mergeCell ref="H9:J9"/>
    <mergeCell ref="K9:K10"/>
  </mergeCells>
  <printOptions headings="0" gridLines="0"/>
  <pageMargins left="0.31496099999999999" right="0.31496099999999999" top="0.35433099999999995" bottom="0.35433099999999995" header="0.31496099999999999" footer="0.31496099999999999"/>
  <pageSetup paperSize="9" scale="87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2</cp:revision>
  <dcterms:created xsi:type="dcterms:W3CDTF">2014-01-15T18:15:00Z</dcterms:created>
  <dcterms:modified xsi:type="dcterms:W3CDTF">2026-08-06T10:57:37Z</dcterms:modified>
  <cp:version>983040</cp:version>
</cp:coreProperties>
</file>