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<sst xmlns="http://schemas.openxmlformats.org/spreadsheetml/2006/main" count="27" uniqueCount="27">
  <si>
    <t xml:space="preserve">Обоснование начальной (максимальной) цены контракта (НМЦК)           </t>
  </si>
  <si>
    <t xml:space="preserve">Дата подготовки обоснования НМЦК: 17.07.2026</t>
  </si>
  <si>
    <t xml:space="preserve">Предмет контракта: поставка (с установкой) средств тревожной сигнализации для нужд Федерального казначейства, Межрегионального управления Федерального казначейства в сфере управления ликвидностью, Межрегионального управления Федерального казначейства по централизованной обработке данных, Межрегионального контрактного управления Федерального казначейства и Федерального казённого учреждения «Центр по обеспечению деятельности Казначейства России». </t>
  </si>
  <si>
    <t xml:space="preserve">Используемый метод определения НМЦК:  метод сопоставимых рыночных цен (анализ рынка) в соответствии с частью 2 статьи 22 Федерального закона от 05.04.2013 №44-ФЗ</t>
  </si>
  <si>
    <t xml:space="preserve">Реквизиты запросов ценовой информации: письмо о запросе ценовой информации от 16.07.2026 № 99-07-12/7746, запрос в ЕИС № 0895100000126000627 от 25.06.2026. Ответ получен от трех организаций на основании данной информации произведен расчет НМЦК. Источник № 1 вх. № 17781 от 15.07.2026, Источник № 2 вх. № 17780 от 15.07.2026, Источник № 3 вх. №17779 от 15.07.2026</t>
  </si>
  <si>
    <t xml:space="preserve">№ п/п</t>
  </si>
  <si>
    <t xml:space="preserve">Наименование товара, работы, услуги по КТРУ</t>
  </si>
  <si>
    <t xml:space="preserve">Наименование товара, работы, услуги согласно описанию объекта закупки</t>
  </si>
  <si>
    <t xml:space="preserve">Ед. изм.</t>
  </si>
  <si>
    <t>Кол-во</t>
  </si>
  <si>
    <t xml:space="preserve">Расчет НМЦК </t>
  </si>
  <si>
    <t xml:space="preserve">Коэфф. вариации (v)</t>
  </si>
  <si>
    <t xml:space="preserve">Ср. рыночная цена за единицу (руб.)</t>
  </si>
  <si>
    <t xml:space="preserve">Минимальная цена за единицу (руб.)</t>
  </si>
  <si>
    <t xml:space="preserve">Всего НМЦК  (руб.)</t>
  </si>
  <si>
    <t xml:space="preserve">Источник № 1</t>
  </si>
  <si>
    <t xml:space="preserve">Источник № 2</t>
  </si>
  <si>
    <t xml:space="preserve">Источник № 3</t>
  </si>
  <si>
    <t xml:space="preserve">Ср. квадр.                 отклонение</t>
  </si>
  <si>
    <t xml:space="preserve">Цена за ед. (руб.)</t>
  </si>
  <si>
    <t>-</t>
  </si>
  <si>
    <t xml:space="preserve">Поставка (с установкой) средств тревожной сигнализации для нужд Федерального казначейства  (Тип 1)</t>
  </si>
  <si>
    <t>Компл</t>
  </si>
  <si>
    <t xml:space="preserve">Поставка (с установкой) средств тревожной сигнализации для нужд Межрегионального управления Федерального казначейства в сфере управления ликвидностью, Межрегионального управления Федерального казначейства по централизованной обработке данных и Межрегионального контрактного управления Федерального казначейства (Тип 2)</t>
  </si>
  <si>
    <t xml:space="preserve">Поставка (с установкой) средств тревожной сигнализации для нужд Федерального казённого учреждения «Центр по обеспечению деятельности Казначейства России» (Тип 3)</t>
  </si>
  <si>
    <t xml:space="preserve">Итого НМЦК</t>
  </si>
  <si>
    <t xml:space="preserve">НМЦК составит: Двести двадцать девять тысяч шестьдесят два рубля 57 копеек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</si>
</sst>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1.000000"/>
      <color theme="1"/>
      <name val="Times New Roman"/>
    </font>
    <font>
      <sz val="10.000000"/>
      <color theme="1"/>
      <name val="Times New Roman"/>
    </font>
    <font>
      <sz val="10.000000"/>
      <name val="Times New Roman"/>
    </font>
    <font>
      <b/>
      <sz val="10.000000"/>
      <color theme="1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1" fillId="0" borderId="0" numFmtId="0" xfId="0" applyFont="1"/>
    <xf fontId="1" fillId="0" borderId="0" numFmtId="0" xfId="0" applyFont="1" applyAlignment="1">
      <alignment horizontal="right" vertical="center" wrapText="1"/>
    </xf>
    <xf fontId="1" fillId="0" borderId="0" numFmtId="0" xfId="0" applyFont="1" applyAlignment="1">
      <alignment horizontal="center"/>
    </xf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wrapText="1"/>
    </xf>
    <xf fontId="2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2" fillId="2" borderId="3" numFmtId="0" xfId="0" applyFont="1" applyFill="1" applyBorder="1" applyAlignment="1">
      <alignment horizontal="center" vertical="center" wrapText="1"/>
    </xf>
    <xf fontId="2" fillId="2" borderId="4" numFmtId="0" xfId="0" applyFont="1" applyFill="1" applyBorder="1" applyAlignment="1">
      <alignment horizontal="center" vertical="center" wrapText="1"/>
    </xf>
    <xf fontId="2" fillId="2" borderId="5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top" wrapText="1"/>
    </xf>
    <xf fontId="2" fillId="2" borderId="3" numFmtId="0" xfId="0" applyFont="1" applyFill="1" applyBorder="1" applyAlignment="1">
      <alignment horizontal="center" vertical="top" wrapText="1"/>
    </xf>
    <xf fontId="2" fillId="2" borderId="4" numFmtId="0" xfId="0" applyFont="1" applyFill="1" applyBorder="1" applyAlignment="1">
      <alignment horizontal="center" vertical="top" wrapText="1"/>
    </xf>
    <xf fontId="2" fillId="0" borderId="1" numFmtId="0" xfId="0" applyFont="1" applyBorder="1" applyAlignment="1">
      <alignment horizontal="center" vertical="center" wrapText="1"/>
    </xf>
    <xf fontId="3" fillId="2" borderId="6" numFmtId="0" xfId="0" applyFont="1" applyFill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2" borderId="7" numFmtId="0" xfId="0" applyFont="1" applyFill="1" applyBorder="1" applyAlignment="1">
      <alignment horizontal="center" vertical="center" wrapText="1"/>
    </xf>
    <xf fontId="2" fillId="2" borderId="6" numFmtId="0" xfId="0" applyFont="1" applyFill="1" applyBorder="1" applyAlignment="1">
      <alignment horizontal="center" vertical="center" wrapText="1"/>
    </xf>
    <xf fontId="2" fillId="0" borderId="7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4" fillId="0" borderId="6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center" vertical="center"/>
    </xf>
    <xf fontId="2" fillId="0" borderId="1" numFmtId="0" xfId="0" applyFont="1" applyBorder="1" applyAlignment="1">
      <alignment horizontal="left" vertical="center" wrapText="1"/>
    </xf>
    <xf fontId="2" fillId="0" borderId="6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/>
    </xf>
    <xf fontId="2" fillId="2" borderId="4" numFmtId="4" xfId="0" applyNumberFormat="1" applyFont="1" applyFill="1" applyBorder="1" applyAlignment="1">
      <alignment horizontal="right" vertical="center"/>
    </xf>
    <xf fontId="2" fillId="0" borderId="4" numFmtId="4" xfId="0" applyNumberFormat="1" applyFont="1" applyBorder="1" applyAlignment="1">
      <alignment horizontal="center" vertical="center" wrapText="1"/>
    </xf>
    <xf fontId="2" fillId="0" borderId="6" numFmtId="4" xfId="0" applyNumberFormat="1" applyFont="1" applyBorder="1" applyAlignment="1">
      <alignment horizontal="center" vertical="center" wrapText="1"/>
    </xf>
    <xf fontId="2" fillId="0" borderId="6" numFmtId="10" xfId="0" applyNumberFormat="1" applyFont="1" applyBorder="1" applyAlignment="1">
      <alignment horizontal="center" vertical="center" wrapText="1"/>
    </xf>
    <xf fontId="2" fillId="0" borderId="6" numFmtId="4" xfId="0" applyNumberFormat="1" applyFont="1" applyBorder="1" applyAlignment="1">
      <alignment horizontal="center" vertical="center"/>
    </xf>
    <xf fontId="3" fillId="0" borderId="1" numFmtId="4" xfId="0" applyNumberFormat="1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center" vertical="center"/>
    </xf>
    <xf fontId="2" fillId="2" borderId="6" numFmtId="4" xfId="0" applyNumberFormat="1" applyFont="1" applyFill="1" applyBorder="1" applyAlignment="1">
      <alignment horizontal="right" vertical="center"/>
    </xf>
    <xf fontId="4" fillId="0" borderId="2" numFmtId="0" xfId="0" applyFont="1" applyBorder="1" applyAlignment="1">
      <alignment horizontal="right"/>
    </xf>
    <xf fontId="4" fillId="0" borderId="3" numFmtId="0" xfId="0" applyFont="1" applyBorder="1" applyAlignment="1">
      <alignment horizontal="right"/>
    </xf>
    <xf fontId="4" fillId="0" borderId="4" numFmtId="0" xfId="0" applyFont="1" applyBorder="1" applyAlignment="1">
      <alignment horizontal="right"/>
    </xf>
    <xf fontId="4" fillId="0" borderId="6" numFmtId="4" xfId="0" applyNumberFormat="1" applyFont="1" applyBorder="1" applyAlignment="1">
      <alignment horizontal="center" vertical="center"/>
    </xf>
    <xf fontId="2" fillId="2" borderId="8" numFmtId="0" xfId="0" applyFont="1" applyFill="1" applyBorder="1" applyAlignment="1">
      <alignment horizontal="left" vertical="center" wrapText="1"/>
    </xf>
    <xf fontId="2" fillId="0" borderId="0" numFmtId="0" xfId="0" applyFont="1"/>
    <xf fontId="5" fillId="0" borderId="0" numFmtId="0" xfId="0" applyFont="1" applyAlignment="1">
      <alignment horizontal="left" vertical="center" wrapText="1"/>
    </xf>
    <xf fontId="1" fillId="0" borderId="0" numFmtId="0" xfId="0" applyFont="1" applyAlignment="1">
      <alignment horizontal="center" wrapText="1"/>
    </xf>
    <xf fontId="1" fillId="0" borderId="0" numFmtId="0" xfId="0" applyFont="1" applyAlignment="1">
      <alignment horizontal="center" vertical="center"/>
    </xf>
    <xf fontId="1" fillId="0" borderId="0" numFmtId="4" xfId="0" applyNumberFormat="1" applyFont="1" applyAlignment="1">
      <alignment horizontal="center" vertical="center"/>
    </xf>
    <xf fontId="1" fillId="0" borderId="0" numFmtId="0" xfId="0" applyFont="1" applyAlignment="1">
      <alignment vertical="center" wrapText="1"/>
    </xf>
    <xf fontId="1" fillId="0" borderId="0" numFmtId="0" xfId="0" applyFont="1" applyAlignment="1">
      <alignment horizontal="left" vertical="center"/>
    </xf>
    <xf fontId="1" fillId="0" borderId="0" numFmtId="0" xfId="0" applyFont="1" applyAlignment="1">
      <alignment horizontal="left" vertical="center" wrapText="1"/>
    </xf>
    <xf fontId="1" fillId="0" borderId="0" numFmtId="4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7" zoomScale="115" workbookViewId="0">
      <selection activeCell="A19" activeCellId="0" sqref="A19:L19"/>
    </sheetView>
  </sheetViews>
  <sheetFormatPr defaultRowHeight="14.25"/>
  <cols>
    <col customWidth="1" min="1" max="1" style="1" width="5.42578125"/>
    <col customWidth="1" min="2" max="2" style="1" width="22.140625"/>
    <col customWidth="1" min="3" max="3" style="1" width="41"/>
    <col customWidth="1" min="4" max="4" style="1" width="7.42578125"/>
    <col customWidth="1" min="5" max="5" style="1" width="6.5703125"/>
    <col customWidth="1" min="6" max="6" style="2" width="14"/>
    <col customWidth="1" min="7" max="7" style="2" width="14.140625"/>
    <col customWidth="1" min="8" max="8" style="2" width="12.5703125"/>
    <col customWidth="1" min="9" max="9" style="1" width="9.140625"/>
    <col customWidth="1" hidden="1" min="10" max="10" style="1" width="11"/>
    <col customWidth="1" min="11" max="11" style="1" width="10.7109375"/>
    <col customWidth="1" min="12" max="12" style="1" width="14.7109375"/>
    <col customWidth="1" min="13" max="13" style="1" width="15"/>
    <col min="14" max="16384" style="1" width="9.140625"/>
  </cols>
  <sheetData>
    <row r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58.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ht="27" customHeight="1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7" ht="51.75" customHeight="1">
      <c r="A7" s="5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10" ht="15" customHeight="1">
      <c r="A10" s="6" t="s">
        <v>5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10</v>
      </c>
      <c r="G10" s="8"/>
      <c r="H10" s="8"/>
      <c r="I10" s="8"/>
      <c r="J10" s="8"/>
      <c r="K10" s="8"/>
      <c r="L10" s="8"/>
      <c r="M10" s="9"/>
    </row>
    <row r="11">
      <c r="A11" s="10"/>
      <c r="B11" s="10"/>
      <c r="C11" s="10"/>
      <c r="D11" s="10"/>
      <c r="E11" s="10"/>
      <c r="F11" s="11" t="s">
        <v>10</v>
      </c>
      <c r="G11" s="12"/>
      <c r="H11" s="13"/>
      <c r="I11" s="6" t="s">
        <v>11</v>
      </c>
      <c r="J11" s="6"/>
      <c r="K11" s="6" t="s">
        <v>12</v>
      </c>
      <c r="L11" s="6" t="s">
        <v>13</v>
      </c>
      <c r="M11" s="14" t="s">
        <v>14</v>
      </c>
    </row>
    <row r="12" ht="24">
      <c r="A12" s="10"/>
      <c r="B12" s="10"/>
      <c r="C12" s="10"/>
      <c r="D12" s="10"/>
      <c r="E12" s="10"/>
      <c r="F12" s="15" t="s">
        <v>15</v>
      </c>
      <c r="G12" s="15" t="s">
        <v>16</v>
      </c>
      <c r="H12" s="15" t="s">
        <v>17</v>
      </c>
      <c r="I12" s="10"/>
      <c r="J12" s="10" t="s">
        <v>18</v>
      </c>
      <c r="K12" s="10"/>
      <c r="L12" s="10"/>
      <c r="M12" s="16"/>
    </row>
    <row r="13" ht="29.25" customHeight="1">
      <c r="A13" s="17"/>
      <c r="B13" s="17"/>
      <c r="C13" s="17"/>
      <c r="D13" s="17"/>
      <c r="E13" s="17"/>
      <c r="F13" s="18" t="s">
        <v>19</v>
      </c>
      <c r="G13" s="18" t="s">
        <v>19</v>
      </c>
      <c r="H13" s="18" t="s">
        <v>19</v>
      </c>
      <c r="I13" s="17"/>
      <c r="J13" s="17"/>
      <c r="K13" s="17"/>
      <c r="L13" s="17"/>
      <c r="M13" s="19"/>
    </row>
    <row r="14">
      <c r="A14" s="20">
        <v>1</v>
      </c>
      <c r="B14" s="20">
        <v>2</v>
      </c>
      <c r="C14" s="21">
        <v>3</v>
      </c>
      <c r="D14" s="20">
        <v>4</v>
      </c>
      <c r="E14" s="20">
        <v>5</v>
      </c>
      <c r="F14" s="22">
        <v>6</v>
      </c>
      <c r="G14" s="22">
        <v>7</v>
      </c>
      <c r="H14" s="22">
        <v>8</v>
      </c>
      <c r="I14" s="20">
        <v>9</v>
      </c>
      <c r="J14" s="20">
        <v>10</v>
      </c>
      <c r="K14" s="20">
        <v>10</v>
      </c>
      <c r="L14" s="20">
        <v>11</v>
      </c>
      <c r="M14" s="23">
        <v>12</v>
      </c>
    </row>
    <row r="15" ht="36">
      <c r="A15" s="24">
        <v>1</v>
      </c>
      <c r="B15" s="24" t="s">
        <v>20</v>
      </c>
      <c r="C15" s="25" t="s">
        <v>21</v>
      </c>
      <c r="D15" s="26" t="s">
        <v>22</v>
      </c>
      <c r="E15" s="27">
        <v>1</v>
      </c>
      <c r="F15" s="28">
        <v>94511.899999999994</v>
      </c>
      <c r="G15" s="29">
        <v>90011.339999999997</v>
      </c>
      <c r="H15" s="30">
        <v>75009.449999999997</v>
      </c>
      <c r="I15" s="31">
        <f t="shared" ref="I15:I17" si="0">J15/K15</f>
        <v>0.1180379892291569</v>
      </c>
      <c r="J15" s="32">
        <f t="shared" ref="J15:J17" si="1">STDEV(F15:H15)</f>
        <v>10211.572682404671</v>
      </c>
      <c r="K15" s="30">
        <f t="shared" ref="K15:K17" si="2">ROUND(AVERAGE(F15:H15),2)</f>
        <v>86510.900000000009</v>
      </c>
      <c r="L15" s="33">
        <f t="shared" ref="L15:L17" si="3">H15</f>
        <v>75009.449999999997</v>
      </c>
      <c r="M15" s="32">
        <f t="shared" ref="M15:M17" si="4">L15</f>
        <v>75009.449999999997</v>
      </c>
    </row>
    <row r="16" ht="96">
      <c r="A16" s="24">
        <v>2</v>
      </c>
      <c r="B16" s="34"/>
      <c r="C16" s="25" t="s">
        <v>23</v>
      </c>
      <c r="D16" s="26" t="s">
        <v>22</v>
      </c>
      <c r="E16" s="27">
        <v>1</v>
      </c>
      <c r="F16" s="28">
        <v>94021.539999999994</v>
      </c>
      <c r="G16" s="29">
        <v>89544.320000000007</v>
      </c>
      <c r="H16" s="30">
        <v>74620.110000000001</v>
      </c>
      <c r="I16" s="31">
        <f t="shared" si="0"/>
        <v>0.11803913546583972</v>
      </c>
      <c r="J16" s="32">
        <f t="shared" si="1"/>
        <v>10158.682896069744</v>
      </c>
      <c r="K16" s="30">
        <f t="shared" si="2"/>
        <v>86061.990000000005</v>
      </c>
      <c r="L16" s="33">
        <f t="shared" si="3"/>
        <v>74620.110000000001</v>
      </c>
      <c r="M16" s="32">
        <f t="shared" si="4"/>
        <v>74620.110000000001</v>
      </c>
    </row>
    <row r="17" ht="48">
      <c r="A17" s="24">
        <v>3</v>
      </c>
      <c r="B17" s="35"/>
      <c r="C17" s="25" t="s">
        <v>24</v>
      </c>
      <c r="D17" s="26" t="s">
        <v>22</v>
      </c>
      <c r="E17" s="26">
        <v>1</v>
      </c>
      <c r="F17" s="28">
        <v>100085.59</v>
      </c>
      <c r="G17" s="28">
        <v>95319.610000000001</v>
      </c>
      <c r="H17" s="36">
        <v>79433.009999999995</v>
      </c>
      <c r="I17" s="31">
        <f t="shared" si="0"/>
        <v>0.11803800511357143</v>
      </c>
      <c r="J17" s="32">
        <f t="shared" si="1"/>
        <v>10813.785072588291</v>
      </c>
      <c r="K17" s="30">
        <f t="shared" si="2"/>
        <v>91612.740000000005</v>
      </c>
      <c r="L17" s="33">
        <f t="shared" si="3"/>
        <v>79433.009999999995</v>
      </c>
      <c r="M17" s="32">
        <f t="shared" si="4"/>
        <v>79433.009999999995</v>
      </c>
    </row>
    <row r="18">
      <c r="A18" s="37" t="s">
        <v>25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9"/>
      <c r="M18" s="40">
        <f>M17+M16+M15</f>
        <v>229062.57000000001</v>
      </c>
    </row>
    <row r="19">
      <c r="A19" s="41" t="s">
        <v>26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2"/>
    </row>
    <row r="21" ht="1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ht="1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ht="1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</row>
    <row r="27">
      <c r="A27" s="44"/>
      <c r="B27" s="44"/>
      <c r="C27" s="45"/>
      <c r="D27" s="45"/>
      <c r="E27" s="45"/>
      <c r="F27" s="46"/>
      <c r="G27" s="45"/>
    </row>
    <row r="28">
      <c r="A28" s="47"/>
      <c r="B28" s="47"/>
      <c r="C28" s="48"/>
      <c r="D28" s="48"/>
      <c r="E28" s="48"/>
      <c r="G28" s="46"/>
    </row>
    <row r="29">
      <c r="A29" s="47"/>
      <c r="B29" s="47"/>
      <c r="C29" s="48"/>
      <c r="D29" s="48"/>
      <c r="E29" s="48"/>
      <c r="F29" s="46"/>
      <c r="G29" s="46"/>
    </row>
    <row r="30">
      <c r="A30" s="47"/>
      <c r="B30" s="47"/>
      <c r="C30" s="49"/>
      <c r="D30" s="49"/>
      <c r="E30" s="49"/>
      <c r="F30" s="46"/>
      <c r="G30" s="46"/>
    </row>
    <row r="31">
      <c r="A31" s="47"/>
      <c r="B31" s="47"/>
      <c r="C31" s="49"/>
      <c r="D31" s="49"/>
      <c r="E31" s="49"/>
      <c r="F31" s="46"/>
      <c r="G31" s="46"/>
    </row>
    <row r="32">
      <c r="A32" s="47"/>
      <c r="B32" s="47"/>
      <c r="C32" s="49"/>
      <c r="D32" s="49"/>
      <c r="E32" s="49"/>
      <c r="F32" s="46"/>
      <c r="G32" s="46"/>
    </row>
    <row r="33">
      <c r="A33" s="3"/>
      <c r="B33" s="3"/>
      <c r="C33" s="3"/>
      <c r="D33" s="3"/>
      <c r="E33" s="3"/>
      <c r="F33" s="50"/>
      <c r="G33" s="50"/>
    </row>
  </sheetData>
  <mergeCells count="31">
    <mergeCell ref="A1:M1"/>
    <mergeCell ref="A2:M2"/>
    <mergeCell ref="A3:M3"/>
    <mergeCell ref="A5:M5"/>
    <mergeCell ref="A7:M7"/>
    <mergeCell ref="A10:A13"/>
    <mergeCell ref="B10:B13"/>
    <mergeCell ref="C10:C13"/>
    <mergeCell ref="D10:D13"/>
    <mergeCell ref="E10:E13"/>
    <mergeCell ref="F10:M10"/>
    <mergeCell ref="F11:H11"/>
    <mergeCell ref="I11:I13"/>
    <mergeCell ref="K11:K13"/>
    <mergeCell ref="L11:L13"/>
    <mergeCell ref="M11:M13"/>
    <mergeCell ref="B15:B17"/>
    <mergeCell ref="A18:L18"/>
    <mergeCell ref="A19:L19"/>
    <mergeCell ref="A21:L21"/>
    <mergeCell ref="A22:L22"/>
    <mergeCell ref="A23:L23"/>
    <mergeCell ref="A25:L25"/>
    <mergeCell ref="A27:B27"/>
    <mergeCell ref="C27:E27"/>
    <mergeCell ref="C28:E28"/>
    <mergeCell ref="C29:E29"/>
    <mergeCell ref="C30:E30"/>
    <mergeCell ref="C31:E31"/>
    <mergeCell ref="C32:E32"/>
    <mergeCell ref="A33:E33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3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Филатов Александр Александрович</dc:creator>
  <cp:lastModifiedBy>Филатов Александр Александрович</cp:lastModifiedBy>
  <cp:revision>3</cp:revision>
  <dcterms:created xsi:type="dcterms:W3CDTF">2015-06-05T18:19:34Z</dcterms:created>
  <dcterms:modified xsi:type="dcterms:W3CDTF">2026-07-20T06:37:41Z</dcterms:modified>
</cp:coreProperties>
</file>