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60" yWindow="285" windowWidth="17550" windowHeight="13185"/>
  </bookViews>
  <sheets>
    <sheet name="Лист1" sheetId="3" r:id="rId1"/>
  </sheets>
  <calcPr calcId="145621" refMode="R1C1"/>
</workbook>
</file>

<file path=xl/calcChain.xml><?xml version="1.0" encoding="utf-8"?>
<calcChain xmlns="http://schemas.openxmlformats.org/spreadsheetml/2006/main">
  <c r="G9" i="3" l="1"/>
  <c r="H9" i="3" s="1"/>
  <c r="I9" i="3" s="1"/>
  <c r="J9" i="3" s="1"/>
  <c r="G10" i="3"/>
  <c r="G11" i="3"/>
  <c r="G12" i="3"/>
  <c r="H12" i="3" s="1"/>
  <c r="I12" i="3" s="1"/>
  <c r="J12" i="3" s="1"/>
  <c r="G13" i="3"/>
  <c r="H13" i="3" s="1"/>
  <c r="I13" i="3" s="1"/>
  <c r="J13" i="3" s="1"/>
  <c r="G14" i="3"/>
  <c r="G15" i="3"/>
  <c r="G16" i="3"/>
  <c r="H16" i="3" s="1"/>
  <c r="I16" i="3" s="1"/>
  <c r="J16" i="3" s="1"/>
  <c r="G17" i="3"/>
  <c r="H17" i="3" s="1"/>
  <c r="I17" i="3" s="1"/>
  <c r="J17" i="3" s="1"/>
  <c r="G18" i="3"/>
  <c r="G19" i="3"/>
  <c r="G8" i="3"/>
  <c r="H8" i="3" s="1"/>
  <c r="L9" i="3"/>
  <c r="L10" i="3"/>
  <c r="L11" i="3"/>
  <c r="L12" i="3"/>
  <c r="L13" i="3"/>
  <c r="L14" i="3"/>
  <c r="L15" i="3"/>
  <c r="L16" i="3"/>
  <c r="L17" i="3"/>
  <c r="L18" i="3"/>
  <c r="L19" i="3"/>
  <c r="I18" i="3" l="1"/>
  <c r="J18" i="3" s="1"/>
  <c r="I11" i="3"/>
  <c r="J11" i="3" s="1"/>
  <c r="H19" i="3"/>
  <c r="I19" i="3" s="1"/>
  <c r="J19" i="3" s="1"/>
  <c r="H15" i="3"/>
  <c r="I15" i="3" s="1"/>
  <c r="J15" i="3" s="1"/>
  <c r="H11" i="3"/>
  <c r="I14" i="3"/>
  <c r="J14" i="3" s="1"/>
  <c r="I10" i="3"/>
  <c r="J10" i="3" s="1"/>
  <c r="H18" i="3"/>
  <c r="H14" i="3"/>
  <c r="H10" i="3"/>
  <c r="L8" i="3"/>
  <c r="I8" i="3" l="1"/>
  <c r="J8" i="3" s="1"/>
  <c r="L20" i="3" l="1"/>
</calcChain>
</file>

<file path=xl/sharedStrings.xml><?xml version="1.0" encoding="utf-8"?>
<sst xmlns="http://schemas.openxmlformats.org/spreadsheetml/2006/main" count="73" uniqueCount="51">
  <si>
    <t>Кол-во</t>
  </si>
  <si>
    <t>Всего сумма</t>
  </si>
  <si>
    <t>Итого</t>
  </si>
  <si>
    <t>средняя цена за ед.</t>
  </si>
  <si>
    <t>ФКУЗ Санаторий им. С.М. Кирова ФСИН России</t>
  </si>
  <si>
    <t>Коэфф. вариации V</t>
  </si>
  <si>
    <t>Среднее квадратичное отклонение σ</t>
  </si>
  <si>
    <t>Ед. изм.</t>
  </si>
  <si>
    <t>Коммерческое предложение №1 (цена за ед.)</t>
  </si>
  <si>
    <t>Коммерческое предложение №2 (цена за ед.)</t>
  </si>
  <si>
    <t>Коммерческое предложение №3  (цена за ед.)</t>
  </si>
  <si>
    <t>Код по КТРУ                 (в случае отсутствия указывается ОКПД2)</t>
  </si>
  <si>
    <t xml:space="preserve">Определение и обоснование начальной (максимальной) цены контракта произведено в соответствии со статьей 22 Федерального закона № 44-ФЗ "О контрактной системе в сфере закупок товаров, работ, услуг для обеспечения государственных и муниципальных нужд" 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</si>
  <si>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Начальная (максимальная) цена контракта определена методом сопоставимых рыночных цен (анализ рынка).</t>
  </si>
  <si>
    <t>Коэффициент вариации рассчитан по формуле:</t>
  </si>
  <si>
    <t>Коэффициент вариации цены не превышает 33%, в связи с чем совокупность значений, используемых в расчете при определении начальной (максимальной) цены контракта, является однородной.</t>
  </si>
  <si>
    <t>Расчет начальной (максимальной) цены контракта:</t>
  </si>
  <si>
    <t>Расчет начальной (максимальной) цены контракта произведен исходя из учета среднего значения стоимости услуги по формуле:</t>
  </si>
  <si>
    <t>НМЦК = Цср*V</t>
  </si>
  <si>
    <t>где:</t>
  </si>
  <si>
    <t>V – коэффициент вариации;</t>
  </si>
  <si>
    <t xml:space="preserve"> – цена услуги, указанная в источнике с номером i;</t>
  </si>
  <si>
    <t>&lt;ц&gt; – средняя арифметическая величина цены услуги;</t>
  </si>
  <si>
    <t>Цср – средняя цена, представленная в коммерческих предложениях;</t>
  </si>
  <si>
    <t>V – количество (объем).</t>
  </si>
  <si>
    <t xml:space="preserve">Наименование                       </t>
  </si>
  <si>
    <r>
      <t>n</t>
    </r>
    <r>
      <rPr>
        <b/>
        <sz val="10"/>
        <rFont val="Times New Roman"/>
        <family val="1"/>
        <charset val="204"/>
      </rPr>
      <t xml:space="preserve"> – </t>
    </r>
    <r>
      <rPr>
        <sz val="10"/>
        <rFont val="Times New Roman"/>
        <family val="1"/>
        <charset val="204"/>
      </rPr>
      <t>количество значений, используемых в расчете.</t>
    </r>
  </si>
  <si>
    <t xml:space="preserve">                                                                   – среднее квадратичное отклонение</t>
  </si>
  <si>
    <r>
      <rPr>
        <i/>
        <sz val="14"/>
        <rFont val="Times New Roman"/>
        <family val="1"/>
        <charset val="204"/>
      </rPr>
      <t>ц</t>
    </r>
    <r>
      <rPr>
        <i/>
        <sz val="7"/>
        <rFont val="Times New Roman"/>
        <family val="1"/>
        <charset val="204"/>
      </rPr>
      <t>i</t>
    </r>
  </si>
  <si>
    <t>Информация о валюте, используемой для формирования цены контракта и расчетов с поставщиком (подрядчиком, исполнителем) – Валютой, используемой для формирования цены контракта и расчетов с поставщиком (подрядчиком, исполнителем), является российский рубль. 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– Не применяется в связи с оплатой контракта в рублях Российской Федерации.</t>
  </si>
  <si>
    <t>Приложение №2</t>
  </si>
  <si>
    <t>Расчет и обоснование начальной (максимальной) цены контракта</t>
  </si>
  <si>
    <t>шт</t>
  </si>
  <si>
    <t>Цены на оказание услуг по проведению лабораторных исследований и испытаний по программе производственного контроля</t>
  </si>
  <si>
    <t>Исследование почвы, песка, грунтов на жизнеспособные яйца и личинки гельминтов, цисты патогенных кишечных простейших</t>
  </si>
  <si>
    <t>Бактериологическое исследование почвы, осадков сточных вод (ила)</t>
  </si>
  <si>
    <t>II. Морская вода</t>
  </si>
  <si>
    <t>Вода. Сокращенный химический анализ (мутность, цвет, запах 20 градусов, запах 60 градусов, привкус)</t>
  </si>
  <si>
    <t>Бактериологическое исследование морской воды в контрольных створах и местах водопользования населения</t>
  </si>
  <si>
    <t xml:space="preserve">                                   Итого:</t>
  </si>
  <si>
    <t>I. Почва (территория пляжа)</t>
  </si>
  <si>
    <t>86.90.19.110</t>
  </si>
  <si>
    <t>на оказание услуг по проведению лабораторных исследований</t>
  </si>
  <si>
    <t>Почва. Определение физико-химических показателей за 1 элемент.</t>
  </si>
  <si>
    <t>Почва. Определение нефтепродуктов.</t>
  </si>
  <si>
    <t>Почва. Определение мышьяка.</t>
  </si>
  <si>
    <t>Почва. Определение тяжёлых металлов в том числе ртуть (за 1 показатель) методом ААС.</t>
  </si>
  <si>
    <t>Почва. Определение ртути.</t>
  </si>
  <si>
    <t>Вода. ТНП (водные вытяжки) Определение рН, электропроводности за один показатель.</t>
  </si>
  <si>
    <t>Вода всех категорий. Определение физико-химических показателей (бромиды, хлориды, йодиды, сульфаты, фториды, нитраты нитриты, аммоний, окисляемость, гидрокарбонаты, полифосфаты, сероводород, жёсткость, хлор остаточный, хлор свободный, ХПК, БПК, железа, марганца, броматов и др. физико-химические показатели за 1 показатель.</t>
  </si>
  <si>
    <t>Исследование воды всех категорий: питьевая, расфасованная в емкости, плавательных бассейнов и аквапарков, поверхностных водоемов, сточных вод, бытовых и ливневых стоков на яйца гельминтов и цисты/ооцисты патогенных кишечных простейших, в т.ч. криптоспоридий.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</si>
</sst>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61">
    <xf numFmtId="0" fontId="0" fillId="0" borderId="0" xfId="0"/>
    <xf numFmtId="0" fontId="19" fillId="0" borderId="0" xfId="0" applyFont="1"/>
    <xf numFmtId="0" fontId="0" fillId="0" borderId="0" xfId="0" applyAlignment="1">
      <alignment horizontal="center" vertical="center"/>
    </xf>
    <xf numFmtId="0" fontId="21" fillId="0" borderId="0" xfId="0" applyFont="1"/>
    <xf numFmtId="4" fontId="20" fillId="0" borderId="10" xfId="0" applyNumberFormat="1" applyFont="1" applyBorder="1" applyAlignment="1">
      <alignment horizontal="center" vertical="distributed"/>
    </xf>
    <xf numFmtId="0" fontId="0" fillId="0" borderId="0" xfId="0" applyFill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Fill="1"/>
    <xf numFmtId="49" fontId="19" fillId="0" borderId="0" xfId="0" applyNumberFormat="1" applyFont="1" applyFill="1"/>
    <xf numFmtId="49" fontId="19" fillId="0" borderId="0" xfId="0" applyNumberFormat="1" applyFont="1"/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/>
    <xf numFmtId="0" fontId="0" fillId="0" borderId="0" xfId="0" applyAlignment="1"/>
    <xf numFmtId="2" fontId="20" fillId="0" borderId="10" xfId="0" applyNumberFormat="1" applyFont="1" applyBorder="1" applyAlignment="1">
      <alignment horizontal="center" vertical="center" wrapText="1"/>
    </xf>
    <xf numFmtId="0" fontId="22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/>
    </xf>
    <xf numFmtId="0" fontId="20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distributed" wrapText="1"/>
    </xf>
    <xf numFmtId="4" fontId="19" fillId="0" borderId="10" xfId="0" applyNumberFormat="1" applyFont="1" applyFill="1" applyBorder="1" applyAlignment="1">
      <alignment horizontal="center" vertical="distributed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4" fontId="19" fillId="0" borderId="14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" fontId="20" fillId="0" borderId="14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9" fontId="19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distributed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610661</xdr:colOff>
      <xdr:row>26</xdr:row>
      <xdr:rowOff>31750</xdr:rowOff>
    </xdr:from>
    <xdr:to>
      <xdr:col>1</xdr:col>
      <xdr:colOff>611124</xdr:colOff>
      <xdr:row>26</xdr:row>
      <xdr:rowOff>32490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661" y="19443700"/>
          <a:ext cx="190963" cy="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751900</xdr:colOff>
      <xdr:row>23</xdr:row>
      <xdr:rowOff>48061</xdr:rowOff>
    </xdr:from>
    <xdr:to>
      <xdr:col>2</xdr:col>
      <xdr:colOff>1114424</xdr:colOff>
      <xdr:row>23</xdr:row>
      <xdr:rowOff>390525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900" y="18497986"/>
          <a:ext cx="1229299" cy="342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472283</xdr:colOff>
      <xdr:row>24</xdr:row>
      <xdr:rowOff>199100</xdr:rowOff>
    </xdr:from>
    <xdr:to>
      <xdr:col>2</xdr:col>
      <xdr:colOff>1094715</xdr:colOff>
      <xdr:row>26</xdr:row>
      <xdr:rowOff>9168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2283" y="19001450"/>
          <a:ext cx="1489207" cy="419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31750</xdr:rowOff>
    </xdr:from>
    <xdr:to>
      <xdr:col>12</xdr:col>
      <xdr:colOff>189905</xdr:colOff>
      <xdr:row>24</xdr:row>
      <xdr:rowOff>32490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68025" y="18872200"/>
          <a:ext cx="189905" cy="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90" zoomScaleNormal="90" workbookViewId="0">
      <selection activeCell="L20" sqref="L20"/>
    </sheetView>
  </sheetViews>
  <sheetFormatPr defaultRowHeight="12.75" x14ac:dyDescent="0.2"/>
  <cols>
    <col min="1" max="1" width="8" customWidth="1"/>
    <col min="2" max="2" width="13" customWidth="1"/>
    <col min="3" max="3" width="31.28515625" style="3" customWidth="1"/>
    <col min="4" max="4" width="6.140625" customWidth="1"/>
    <col min="5" max="5" width="6.42578125" style="2" customWidth="1"/>
    <col min="6" max="6" width="14.7109375" style="5" customWidth="1"/>
    <col min="7" max="7" width="14.5703125" style="5" customWidth="1"/>
    <col min="8" max="8" width="14.28515625" style="5" customWidth="1"/>
    <col min="9" max="9" width="16.85546875" customWidth="1"/>
    <col min="10" max="10" width="13.28515625" customWidth="1"/>
    <col min="11" max="11" width="10.7109375" customWidth="1"/>
    <col min="12" max="12" width="12.7109375" customWidth="1"/>
  </cols>
  <sheetData>
    <row r="1" spans="1:12" s="1" customFormat="1" x14ac:dyDescent="0.2">
      <c r="C1" s="16"/>
      <c r="E1" s="6"/>
      <c r="F1" s="8"/>
      <c r="G1" s="8"/>
      <c r="H1" s="8"/>
      <c r="L1" s="17" t="s">
        <v>30</v>
      </c>
    </row>
    <row r="2" spans="1:12" ht="15.75" customHeight="1" x14ac:dyDescent="0.2">
      <c r="B2" s="47" t="s">
        <v>31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3.5" customHeight="1" x14ac:dyDescent="0.2">
      <c r="B3" s="48" t="s">
        <v>42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customHeight="1" x14ac:dyDescent="0.2">
      <c r="B4" s="49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4.25" customHeight="1" x14ac:dyDescent="0.2">
      <c r="A5" s="36"/>
      <c r="B5" s="51" t="s">
        <v>11</v>
      </c>
      <c r="C5" s="51" t="s">
        <v>25</v>
      </c>
      <c r="D5" s="54" t="s">
        <v>7</v>
      </c>
      <c r="E5" s="54" t="s">
        <v>0</v>
      </c>
      <c r="F5" s="56" t="s">
        <v>33</v>
      </c>
      <c r="G5" s="56"/>
      <c r="H5" s="56"/>
      <c r="I5" s="56"/>
      <c r="J5" s="56"/>
      <c r="K5" s="56"/>
      <c r="L5" s="56"/>
    </row>
    <row r="6" spans="1:12" ht="12.75" customHeight="1" x14ac:dyDescent="0.2">
      <c r="A6" s="37"/>
      <c r="B6" s="52"/>
      <c r="C6" s="52"/>
      <c r="D6" s="54"/>
      <c r="E6" s="54"/>
      <c r="F6" s="57" t="s">
        <v>8</v>
      </c>
      <c r="G6" s="57" t="s">
        <v>9</v>
      </c>
      <c r="H6" s="57" t="s">
        <v>10</v>
      </c>
      <c r="I6" s="59" t="s">
        <v>6</v>
      </c>
      <c r="J6" s="59" t="s">
        <v>5</v>
      </c>
      <c r="K6" s="56" t="s">
        <v>2</v>
      </c>
      <c r="L6" s="56"/>
    </row>
    <row r="7" spans="1:12" ht="38.25" customHeight="1" x14ac:dyDescent="0.2">
      <c r="A7" s="38"/>
      <c r="B7" s="53"/>
      <c r="C7" s="52"/>
      <c r="D7" s="55"/>
      <c r="E7" s="55"/>
      <c r="F7" s="58"/>
      <c r="G7" s="57"/>
      <c r="H7" s="57"/>
      <c r="I7" s="60"/>
      <c r="J7" s="60"/>
      <c r="K7" s="19" t="s">
        <v>3</v>
      </c>
      <c r="L7" s="14" t="s">
        <v>1</v>
      </c>
    </row>
    <row r="8" spans="1:12" ht="38.25" x14ac:dyDescent="0.2">
      <c r="A8" s="34" t="s">
        <v>40</v>
      </c>
      <c r="B8" s="26" t="s">
        <v>41</v>
      </c>
      <c r="C8" s="23" t="s">
        <v>43</v>
      </c>
      <c r="D8" s="22" t="s">
        <v>32</v>
      </c>
      <c r="E8" s="24">
        <v>16</v>
      </c>
      <c r="F8" s="25">
        <v>1119.81</v>
      </c>
      <c r="G8" s="25">
        <f>F8</f>
        <v>1119.81</v>
      </c>
      <c r="H8" s="25">
        <f>G8</f>
        <v>1119.81</v>
      </c>
      <c r="I8" s="21">
        <f t="shared" ref="I8:I19" si="0">STDEV(F8,G8,H8)</f>
        <v>0</v>
      </c>
      <c r="J8" s="20">
        <f t="shared" ref="J8:J19" si="1">I8/AVERAGE(F8,G8,H8)*100</f>
        <v>0</v>
      </c>
      <c r="K8" s="27">
        <v>1119.81</v>
      </c>
      <c r="L8" s="28">
        <f>K8*E8</f>
        <v>17916.96</v>
      </c>
    </row>
    <row r="9" spans="1:12" ht="25.5" x14ac:dyDescent="0.2">
      <c r="A9" s="34"/>
      <c r="B9" s="26" t="s">
        <v>41</v>
      </c>
      <c r="C9" s="23" t="s">
        <v>44</v>
      </c>
      <c r="D9" s="22" t="s">
        <v>32</v>
      </c>
      <c r="E9" s="29">
        <v>8</v>
      </c>
      <c r="F9" s="25">
        <v>1247.6300000000001</v>
      </c>
      <c r="G9" s="25">
        <f t="shared" ref="G9:H19" si="2">F9</f>
        <v>1247.6300000000001</v>
      </c>
      <c r="H9" s="25">
        <f t="shared" si="2"/>
        <v>1247.6300000000001</v>
      </c>
      <c r="I9" s="21">
        <f t="shared" si="0"/>
        <v>0</v>
      </c>
      <c r="J9" s="20">
        <f t="shared" si="1"/>
        <v>0</v>
      </c>
      <c r="K9" s="27">
        <v>1247.6300000000001</v>
      </c>
      <c r="L9" s="28">
        <f t="shared" ref="L9:L19" si="3">K9*E9</f>
        <v>9981.0400000000009</v>
      </c>
    </row>
    <row r="10" spans="1:12" x14ac:dyDescent="0.2">
      <c r="A10" s="34"/>
      <c r="B10" s="26" t="s">
        <v>41</v>
      </c>
      <c r="C10" s="23" t="s">
        <v>45</v>
      </c>
      <c r="D10" s="22" t="s">
        <v>32</v>
      </c>
      <c r="E10" s="29">
        <v>8</v>
      </c>
      <c r="F10" s="25">
        <v>1215.8</v>
      </c>
      <c r="G10" s="25">
        <f t="shared" si="2"/>
        <v>1215.8</v>
      </c>
      <c r="H10" s="25">
        <f t="shared" si="2"/>
        <v>1215.8</v>
      </c>
      <c r="I10" s="21">
        <f t="shared" si="0"/>
        <v>0</v>
      </c>
      <c r="J10" s="20">
        <f t="shared" si="1"/>
        <v>0</v>
      </c>
      <c r="K10" s="27">
        <v>1215.8</v>
      </c>
      <c r="L10" s="28">
        <f t="shared" si="3"/>
        <v>9726.4</v>
      </c>
    </row>
    <row r="11" spans="1:12" ht="38.25" x14ac:dyDescent="0.2">
      <c r="A11" s="34"/>
      <c r="B11" s="26" t="s">
        <v>41</v>
      </c>
      <c r="C11" s="23" t="s">
        <v>46</v>
      </c>
      <c r="D11" s="22" t="s">
        <v>32</v>
      </c>
      <c r="E11" s="29">
        <v>8</v>
      </c>
      <c r="F11" s="25">
        <v>1035.29</v>
      </c>
      <c r="G11" s="25">
        <f t="shared" si="2"/>
        <v>1035.29</v>
      </c>
      <c r="H11" s="25">
        <f t="shared" si="2"/>
        <v>1035.29</v>
      </c>
      <c r="I11" s="21">
        <f t="shared" si="0"/>
        <v>0</v>
      </c>
      <c r="J11" s="20">
        <f t="shared" si="1"/>
        <v>0</v>
      </c>
      <c r="K11" s="27">
        <v>1035.29</v>
      </c>
      <c r="L11" s="28">
        <f t="shared" si="3"/>
        <v>8282.32</v>
      </c>
    </row>
    <row r="12" spans="1:12" x14ac:dyDescent="0.2">
      <c r="A12" s="34"/>
      <c r="B12" s="26" t="s">
        <v>41</v>
      </c>
      <c r="C12" s="23" t="s">
        <v>47</v>
      </c>
      <c r="D12" s="22" t="s">
        <v>32</v>
      </c>
      <c r="E12" s="29">
        <v>8</v>
      </c>
      <c r="F12" s="25">
        <v>1123.68</v>
      </c>
      <c r="G12" s="25">
        <f t="shared" si="2"/>
        <v>1123.68</v>
      </c>
      <c r="H12" s="25">
        <f t="shared" si="2"/>
        <v>1123.68</v>
      </c>
      <c r="I12" s="21">
        <f t="shared" si="0"/>
        <v>0</v>
      </c>
      <c r="J12" s="20">
        <f t="shared" si="1"/>
        <v>0</v>
      </c>
      <c r="K12" s="27">
        <v>1123.68</v>
      </c>
      <c r="L12" s="28">
        <f t="shared" si="3"/>
        <v>8989.44</v>
      </c>
    </row>
    <row r="13" spans="1:12" ht="51" x14ac:dyDescent="0.2">
      <c r="A13" s="35"/>
      <c r="B13" s="26" t="s">
        <v>41</v>
      </c>
      <c r="C13" s="23" t="s">
        <v>34</v>
      </c>
      <c r="D13" s="22" t="s">
        <v>32</v>
      </c>
      <c r="E13" s="24">
        <v>8</v>
      </c>
      <c r="F13" s="25">
        <v>663</v>
      </c>
      <c r="G13" s="25">
        <f t="shared" si="2"/>
        <v>663</v>
      </c>
      <c r="H13" s="25">
        <f t="shared" si="2"/>
        <v>663</v>
      </c>
      <c r="I13" s="21">
        <f t="shared" si="0"/>
        <v>0</v>
      </c>
      <c r="J13" s="20">
        <f t="shared" si="1"/>
        <v>0</v>
      </c>
      <c r="K13" s="27">
        <v>663</v>
      </c>
      <c r="L13" s="28">
        <f t="shared" si="3"/>
        <v>5304</v>
      </c>
    </row>
    <row r="14" spans="1:12" ht="25.5" x14ac:dyDescent="0.2">
      <c r="A14" s="35"/>
      <c r="B14" s="26" t="s">
        <v>41</v>
      </c>
      <c r="C14" s="23" t="s">
        <v>35</v>
      </c>
      <c r="D14" s="22" t="s">
        <v>32</v>
      </c>
      <c r="E14" s="24">
        <v>8</v>
      </c>
      <c r="F14" s="25">
        <v>751.32</v>
      </c>
      <c r="G14" s="25">
        <f t="shared" si="2"/>
        <v>751.32</v>
      </c>
      <c r="H14" s="25">
        <f t="shared" si="2"/>
        <v>751.32</v>
      </c>
      <c r="I14" s="21">
        <f t="shared" si="0"/>
        <v>0</v>
      </c>
      <c r="J14" s="20">
        <f t="shared" si="1"/>
        <v>0</v>
      </c>
      <c r="K14" s="27">
        <v>751.32</v>
      </c>
      <c r="L14" s="28">
        <f t="shared" si="3"/>
        <v>6010.56</v>
      </c>
    </row>
    <row r="15" spans="1:12" ht="51" x14ac:dyDescent="0.2">
      <c r="A15" s="35" t="s">
        <v>36</v>
      </c>
      <c r="B15" s="26" t="s">
        <v>41</v>
      </c>
      <c r="C15" s="23" t="s">
        <v>37</v>
      </c>
      <c r="D15" s="22" t="s">
        <v>32</v>
      </c>
      <c r="E15" s="24">
        <v>12</v>
      </c>
      <c r="F15" s="25">
        <v>914.88</v>
      </c>
      <c r="G15" s="25">
        <f t="shared" si="2"/>
        <v>914.88</v>
      </c>
      <c r="H15" s="25">
        <f t="shared" si="2"/>
        <v>914.88</v>
      </c>
      <c r="I15" s="21">
        <f t="shared" si="0"/>
        <v>0</v>
      </c>
      <c r="J15" s="20">
        <f t="shared" si="1"/>
        <v>0</v>
      </c>
      <c r="K15" s="27">
        <v>914.88</v>
      </c>
      <c r="L15" s="28">
        <f t="shared" si="3"/>
        <v>10978.56</v>
      </c>
    </row>
    <row r="16" spans="1:12" ht="51" x14ac:dyDescent="0.2">
      <c r="A16" s="35"/>
      <c r="B16" s="26" t="s">
        <v>41</v>
      </c>
      <c r="C16" s="23" t="s">
        <v>48</v>
      </c>
      <c r="D16" s="22" t="s">
        <v>32</v>
      </c>
      <c r="E16" s="24">
        <v>12</v>
      </c>
      <c r="F16" s="25">
        <v>264.41000000000003</v>
      </c>
      <c r="G16" s="25">
        <f t="shared" si="2"/>
        <v>264.41000000000003</v>
      </c>
      <c r="H16" s="25">
        <f t="shared" si="2"/>
        <v>264.41000000000003</v>
      </c>
      <c r="I16" s="21">
        <f t="shared" si="0"/>
        <v>0</v>
      </c>
      <c r="J16" s="20">
        <f t="shared" si="1"/>
        <v>0</v>
      </c>
      <c r="K16" s="27">
        <v>264.41000000000003</v>
      </c>
      <c r="L16" s="28">
        <f t="shared" si="3"/>
        <v>3172.92</v>
      </c>
    </row>
    <row r="17" spans="1:12" ht="140.25" x14ac:dyDescent="0.2">
      <c r="A17" s="35"/>
      <c r="B17" s="26" t="s">
        <v>41</v>
      </c>
      <c r="C17" s="23" t="s">
        <v>49</v>
      </c>
      <c r="D17" s="22" t="s">
        <v>32</v>
      </c>
      <c r="E17" s="29">
        <v>12</v>
      </c>
      <c r="F17" s="25">
        <v>1123.55</v>
      </c>
      <c r="G17" s="25">
        <f t="shared" si="2"/>
        <v>1123.55</v>
      </c>
      <c r="H17" s="25">
        <f t="shared" si="2"/>
        <v>1123.55</v>
      </c>
      <c r="I17" s="21">
        <f t="shared" si="0"/>
        <v>0</v>
      </c>
      <c r="J17" s="20">
        <f t="shared" si="1"/>
        <v>0</v>
      </c>
      <c r="K17" s="27">
        <v>1123.55</v>
      </c>
      <c r="L17" s="28">
        <f t="shared" si="3"/>
        <v>13482.599999999999</v>
      </c>
    </row>
    <row r="18" spans="1:12" ht="51" x14ac:dyDescent="0.2">
      <c r="A18" s="35"/>
      <c r="B18" s="26" t="s">
        <v>41</v>
      </c>
      <c r="C18" s="23" t="s">
        <v>38</v>
      </c>
      <c r="D18" s="22" t="s">
        <v>32</v>
      </c>
      <c r="E18" s="24">
        <v>12</v>
      </c>
      <c r="F18" s="25">
        <v>794.57</v>
      </c>
      <c r="G18" s="25">
        <f t="shared" si="2"/>
        <v>794.57</v>
      </c>
      <c r="H18" s="25">
        <f t="shared" si="2"/>
        <v>794.57</v>
      </c>
      <c r="I18" s="21">
        <f t="shared" si="0"/>
        <v>0</v>
      </c>
      <c r="J18" s="20">
        <f t="shared" si="1"/>
        <v>0</v>
      </c>
      <c r="K18" s="27">
        <v>794.57</v>
      </c>
      <c r="L18" s="28">
        <f t="shared" si="3"/>
        <v>9534.84</v>
      </c>
    </row>
    <row r="19" spans="1:12" ht="114.75" x14ac:dyDescent="0.2">
      <c r="A19" s="35"/>
      <c r="B19" s="26" t="s">
        <v>41</v>
      </c>
      <c r="C19" s="23" t="s">
        <v>50</v>
      </c>
      <c r="D19" s="22" t="s">
        <v>32</v>
      </c>
      <c r="E19" s="24">
        <v>8</v>
      </c>
      <c r="F19" s="25">
        <v>854.09</v>
      </c>
      <c r="G19" s="25">
        <f t="shared" si="2"/>
        <v>854.09</v>
      </c>
      <c r="H19" s="25">
        <f t="shared" si="2"/>
        <v>854.09</v>
      </c>
      <c r="I19" s="21">
        <f t="shared" si="0"/>
        <v>0</v>
      </c>
      <c r="J19" s="20">
        <f t="shared" si="1"/>
        <v>0</v>
      </c>
      <c r="K19" s="27">
        <v>854.09</v>
      </c>
      <c r="L19" s="28">
        <f t="shared" si="3"/>
        <v>6832.72</v>
      </c>
    </row>
    <row r="20" spans="1:12" x14ac:dyDescent="0.2">
      <c r="A20" s="30" t="s">
        <v>39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4">
        <f>SUM(L8:L19)</f>
        <v>110212.35999999999</v>
      </c>
    </row>
    <row r="21" spans="1:12" s="13" customFormat="1" ht="53.25" customHeight="1" x14ac:dyDescent="0.2">
      <c r="A21" s="31" t="s">
        <v>12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13.5" customHeight="1" x14ac:dyDescent="0.2">
      <c r="A22" s="32" t="s">
        <v>13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15" customHeight="1" x14ac:dyDescent="0.2">
      <c r="A23" s="33" t="s">
        <v>14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35.25" customHeight="1" x14ac:dyDescent="0.2">
      <c r="B24" s="41"/>
      <c r="C24" s="41"/>
      <c r="D24" s="1"/>
      <c r="E24" s="6"/>
      <c r="F24" s="7"/>
      <c r="G24" s="8"/>
      <c r="H24" s="8"/>
      <c r="I24" s="8"/>
      <c r="J24" s="1"/>
      <c r="K24" s="1"/>
      <c r="L24" s="1"/>
    </row>
    <row r="25" spans="1:12" x14ac:dyDescent="0.2">
      <c r="B25" s="42" t="s">
        <v>20</v>
      </c>
      <c r="C25" s="42"/>
      <c r="D25" s="1"/>
      <c r="E25" s="6"/>
      <c r="F25" s="7"/>
      <c r="G25" s="8"/>
      <c r="H25" s="8"/>
      <c r="I25" s="8"/>
      <c r="J25" s="1"/>
      <c r="K25" s="1"/>
      <c r="L25" s="1"/>
    </row>
    <row r="26" spans="1:12" ht="40.5" customHeight="1" x14ac:dyDescent="0.2">
      <c r="B26" s="43" t="s">
        <v>27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18.75" x14ac:dyDescent="0.3">
      <c r="B27" s="15" t="s">
        <v>28</v>
      </c>
      <c r="C27" s="39" t="s">
        <v>21</v>
      </c>
      <c r="D27" s="39"/>
      <c r="E27" s="39"/>
      <c r="F27" s="39"/>
      <c r="G27" s="12"/>
      <c r="H27" s="8"/>
      <c r="I27" s="8"/>
      <c r="J27" s="1"/>
      <c r="K27" s="1"/>
      <c r="L27" s="1"/>
    </row>
    <row r="28" spans="1:12" x14ac:dyDescent="0.2">
      <c r="B28" s="44" t="s">
        <v>22</v>
      </c>
      <c r="C28" s="44"/>
      <c r="D28" s="44"/>
      <c r="E28" s="44"/>
      <c r="F28" s="44"/>
      <c r="G28" s="12"/>
      <c r="H28" s="9"/>
      <c r="I28" s="9"/>
      <c r="J28" s="1"/>
      <c r="K28" s="1"/>
      <c r="L28" s="1"/>
    </row>
    <row r="29" spans="1:12" x14ac:dyDescent="0.2">
      <c r="B29" s="44" t="s">
        <v>26</v>
      </c>
      <c r="C29" s="44"/>
      <c r="D29" s="44"/>
      <c r="E29" s="44"/>
      <c r="F29" s="44"/>
      <c r="G29" s="12"/>
      <c r="H29" s="9"/>
      <c r="I29" s="9"/>
      <c r="J29" s="1"/>
      <c r="K29" s="1"/>
      <c r="L29" s="1"/>
    </row>
    <row r="30" spans="1:12" s="13" customFormat="1" ht="27.75" customHeight="1" x14ac:dyDescent="0.2">
      <c r="A30" s="45" t="s">
        <v>15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x14ac:dyDescent="0.2">
      <c r="A31" s="46" t="s">
        <v>16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 x14ac:dyDescent="0.2">
      <c r="A32" s="39" t="s">
        <v>17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">
      <c r="B33" s="39" t="s">
        <v>18</v>
      </c>
      <c r="C33" s="39"/>
      <c r="D33" s="10"/>
      <c r="E33" s="11"/>
      <c r="F33" s="7"/>
      <c r="G33" s="9"/>
      <c r="H33" s="9"/>
      <c r="I33" s="9"/>
      <c r="J33" s="1"/>
      <c r="K33" s="1"/>
      <c r="L33" s="1"/>
    </row>
    <row r="34" spans="1:12" x14ac:dyDescent="0.2">
      <c r="B34" s="39" t="s">
        <v>19</v>
      </c>
      <c r="C34" s="39"/>
      <c r="D34" s="10"/>
      <c r="E34" s="11"/>
      <c r="F34" s="7"/>
      <c r="G34" s="9"/>
      <c r="H34" s="9"/>
      <c r="I34" s="9"/>
      <c r="J34" s="1"/>
      <c r="K34" s="1"/>
      <c r="L34" s="1"/>
    </row>
    <row r="35" spans="1:12" x14ac:dyDescent="0.2">
      <c r="B35" s="39" t="s">
        <v>23</v>
      </c>
      <c r="C35" s="39"/>
      <c r="D35" s="39"/>
      <c r="E35" s="39"/>
      <c r="F35" s="39"/>
      <c r="G35" s="39"/>
      <c r="H35" s="12"/>
      <c r="I35" s="9"/>
      <c r="J35" s="1"/>
      <c r="K35" s="1"/>
      <c r="L35" s="1"/>
    </row>
    <row r="36" spans="1:12" x14ac:dyDescent="0.2">
      <c r="B36" s="39" t="s">
        <v>24</v>
      </c>
      <c r="C36" s="39"/>
      <c r="D36" s="39"/>
      <c r="E36" s="39"/>
      <c r="F36" s="39"/>
      <c r="G36" s="39"/>
      <c r="H36" s="9"/>
      <c r="I36" s="9"/>
      <c r="J36" s="1"/>
      <c r="K36" s="1"/>
      <c r="L36" s="1"/>
    </row>
    <row r="37" spans="1:12" ht="61.5" customHeight="1" x14ac:dyDescent="0.2">
      <c r="A37" s="40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x14ac:dyDescent="0.2">
      <c r="B38" s="18"/>
      <c r="C38" s="18"/>
      <c r="D38" s="18"/>
      <c r="E38" s="18"/>
      <c r="F38" s="18"/>
      <c r="G38" s="18"/>
      <c r="H38" s="9"/>
      <c r="I38" s="9"/>
      <c r="J38" s="1"/>
      <c r="K38" s="1"/>
      <c r="L38" s="1"/>
    </row>
    <row r="39" spans="1:12" x14ac:dyDescent="0.2">
      <c r="B39" s="18"/>
      <c r="C39" s="18"/>
      <c r="D39" s="18"/>
      <c r="E39" s="18"/>
      <c r="F39" s="18"/>
      <c r="G39" s="18"/>
      <c r="H39" s="9"/>
      <c r="I39" s="9"/>
      <c r="J39" s="1"/>
      <c r="K39" s="1"/>
      <c r="L39" s="1"/>
    </row>
  </sheetData>
  <sortState ref="B8:L44">
    <sortCondition ref="B8:B44"/>
  </sortState>
  <mergeCells count="35">
    <mergeCell ref="B2:L2"/>
    <mergeCell ref="B3:L3"/>
    <mergeCell ref="B4:L4"/>
    <mergeCell ref="B5:B7"/>
    <mergeCell ref="C5:C7"/>
    <mergeCell ref="D5:D7"/>
    <mergeCell ref="E5:E7"/>
    <mergeCell ref="F5:L5"/>
    <mergeCell ref="F6:F7"/>
    <mergeCell ref="G6:G7"/>
    <mergeCell ref="H6:H7"/>
    <mergeCell ref="I6:I7"/>
    <mergeCell ref="J6:J7"/>
    <mergeCell ref="K6:L6"/>
    <mergeCell ref="A5:A7"/>
    <mergeCell ref="B34:C34"/>
    <mergeCell ref="B35:G35"/>
    <mergeCell ref="B36:G36"/>
    <mergeCell ref="A37:L37"/>
    <mergeCell ref="B33:C33"/>
    <mergeCell ref="B24:C24"/>
    <mergeCell ref="B25:C25"/>
    <mergeCell ref="B26:L26"/>
    <mergeCell ref="C27:F27"/>
    <mergeCell ref="B28:F28"/>
    <mergeCell ref="B29:F29"/>
    <mergeCell ref="A30:L30"/>
    <mergeCell ref="A31:L31"/>
    <mergeCell ref="A32:L32"/>
    <mergeCell ref="A20:K20"/>
    <mergeCell ref="A21:L21"/>
    <mergeCell ref="A22:L22"/>
    <mergeCell ref="A23:L23"/>
    <mergeCell ref="A8:A14"/>
    <mergeCell ref="A15:A19"/>
  </mergeCells>
  <pageMargins left="0.31496062992125984" right="0.31496062992125984" top="0.55118110236220474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cp:lastPrinted>2024-04-25T07:13:04Z</cp:lastPrinted>
  <dcterms:created xsi:type="dcterms:W3CDTF">2015-09-20T10:30:07Z</dcterms:created>
  <dcterms:modified xsi:type="dcterms:W3CDTF">2026-06-15T14:57:30Z</dcterms:modified>
</cp:coreProperties>
</file>