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Home\goncharova.as\Рабочий стол\Закупки 2025\ОГНЕТУШИТЕЛИ 2025\"/>
    </mc:Choice>
  </mc:AlternateContent>
  <bookViews>
    <workbookView xWindow="0" yWindow="0" windowWidth="19200" windowHeight="11745"/>
  </bookViews>
  <sheets>
    <sheet name="Sheet" sheetId="1" r:id="rId1"/>
  </sheets>
  <calcPr calcId="152511" refMode="R1C1"/>
</workbook>
</file>

<file path=xl/calcChain.xml><?xml version="1.0" encoding="utf-8"?>
<calcChain xmlns="http://schemas.openxmlformats.org/spreadsheetml/2006/main">
  <c r="AD17" i="1" l="1"/>
  <c r="AF17" i="1" s="1"/>
  <c r="AD18" i="1"/>
  <c r="AF18" i="1" s="1"/>
  <c r="AD19" i="1"/>
  <c r="AF19" i="1" s="1"/>
  <c r="AD20" i="1"/>
  <c r="AF20" i="1" s="1"/>
  <c r="AD21" i="1"/>
  <c r="AD22" i="1"/>
  <c r="AF22" i="1" s="1"/>
  <c r="AE17" i="1"/>
  <c r="AG17" i="1"/>
  <c r="AH17" i="1"/>
  <c r="AE18" i="1"/>
  <c r="AG18" i="1"/>
  <c r="AH18" i="1"/>
  <c r="AE19" i="1"/>
  <c r="AG19" i="1"/>
  <c r="AH19" i="1"/>
  <c r="AE20" i="1"/>
  <c r="AG20" i="1"/>
  <c r="AH20" i="1"/>
  <c r="AQ22" i="1"/>
  <c r="AL22" i="1"/>
  <c r="AJ22" i="1"/>
  <c r="AK22" i="1" s="1"/>
  <c r="AH22" i="1"/>
  <c r="AG22" i="1"/>
  <c r="AE22" i="1"/>
  <c r="AQ21" i="1"/>
  <c r="AL21" i="1"/>
  <c r="AJ21" i="1"/>
  <c r="AK21" i="1" s="1"/>
  <c r="AH21" i="1"/>
  <c r="AG21" i="1"/>
  <c r="AE21" i="1"/>
  <c r="AF21" i="1"/>
  <c r="AQ20" i="1"/>
  <c r="AL20" i="1"/>
  <c r="AJ20" i="1"/>
  <c r="AK20" i="1" s="1"/>
  <c r="AQ19" i="1"/>
  <c r="AL19" i="1"/>
  <c r="AJ19" i="1"/>
  <c r="AK19" i="1" s="1"/>
  <c r="AQ18" i="1"/>
  <c r="AL18" i="1"/>
  <c r="AJ18" i="1"/>
  <c r="AK18" i="1" s="1"/>
  <c r="AQ17" i="1"/>
  <c r="AL17" i="1"/>
  <c r="AJ17" i="1"/>
  <c r="AK17" i="1" s="1"/>
  <c r="AL24" i="1" l="1"/>
  <c r="AG24" i="1"/>
  <c r="AK24" i="1"/>
  <c r="AN24" i="1" l="1"/>
</calcChain>
</file>

<file path=xl/sharedStrings.xml><?xml version="1.0" encoding="utf-8"?>
<sst xmlns="http://schemas.openxmlformats.org/spreadsheetml/2006/main" count="47" uniqueCount="42">
  <si>
    <t>Сформировано в системе СТАР - универсальном сервисе для работы с закупками РФ</t>
  </si>
  <si>
    <t>перейти в СТАР (https://star-pro.ru/)</t>
  </si>
  <si>
    <t>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</si>
  <si>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предмет контракта</t>
  </si>
  <si>
    <t>№ п/п</t>
  </si>
  <si>
    <t>Наименование товара</t>
  </si>
  <si>
    <t>Кол-во</t>
  </si>
  <si>
    <t>Ед. изм.</t>
  </si>
  <si>
    <t>Цена с учетом понижающего коэфф. в соответствии с выделенным лимитом финанс.</t>
  </si>
  <si>
    <t xml:space="preserve">Ср. кв. откл. </t>
  </si>
  <si>
    <t>Коэфф. вариации</t>
  </si>
  <si>
    <t>Н(М)ЦК, руб.</t>
  </si>
  <si>
    <t>Цена за ед. изм. с округлением (руб.)</t>
  </si>
  <si>
    <t>Н(М)ЦК, ЦКЕП контракта с учетом округления цены за ед. изм. (руб.)</t>
  </si>
  <si>
    <t>Н(М)ЦК, ЦКЕП контракта с учетом лимита финансир. (руб.)</t>
  </si>
  <si>
    <t>Цена за ед. с НДС, руб. / ссылка на контракт 44-ФЗ</t>
  </si>
  <si>
    <t>ВСЕГО</t>
  </si>
  <si>
    <t>(должность)</t>
  </si>
  <si>
    <t>(подпись/расшифровка подписи)</t>
  </si>
  <si>
    <t>Дата подготовки обоснования НМЦК:</t>
  </si>
  <si>
    <t>"</t>
  </si>
  <si>
    <t>г.</t>
  </si>
  <si>
    <t>STAR-PRO NMC</t>
  </si>
  <si>
    <t>Начальная (максимальная) цена контракта составила 752510,52 (семьсот пятьдесят две тысячи рублей пятьсот десять) рублей 52 копейки. В Соответствии с п.2 ст.72 Бюджетного кодекса Российской Федерации, государственные контракты заключаются и планируютсяв пределах лимитов бюджетных обязательств, в соответствие с письмои Министерства экономического развитияот 19.10.2015года № Д28и-3133, предлагается установить Начальную (максимальную цену контракта 752390 рублей 00 копеек</t>
  </si>
  <si>
    <t>Цена включает в себя, кроме стоимости Товара, также затраты на хранение, транспортировку, погрузку-разгрузку, страхование, уплату налогов, сборов и других обязательных платежей.</t>
  </si>
  <si>
    <t>кг</t>
  </si>
  <si>
    <t xml:space="preserve"> </t>
  </si>
  <si>
    <t xml:space="preserve">                  Заместитель начальника ОТО                                                     А.С. Гончарова</t>
  </si>
  <si>
    <t>Мин. цена за ед. изм., руб._x000D_
 &lt;ц&gt;</t>
  </si>
  <si>
    <t>шт</t>
  </si>
  <si>
    <t>техническое обслуживание огнетушителей</t>
  </si>
  <si>
    <t>Освидетельствование огнетушителей ОП -2</t>
  </si>
  <si>
    <t>Освидетельствование огнетушителей ОП -4</t>
  </si>
  <si>
    <t>Освидетельствование огнетушителей ОП -5</t>
  </si>
  <si>
    <t>Перезарядка огнетушителей               ОП  -4</t>
  </si>
  <si>
    <t>Перезарядка огнетушителей               ОП -5</t>
  </si>
  <si>
    <t>Перезарядка огнетушителей                ОП -2</t>
  </si>
  <si>
    <t>ООО Эталон</t>
  </si>
  <si>
    <t>ООО ДПК</t>
  </si>
  <si>
    <t>ООО БК ВДПО</t>
  </si>
  <si>
    <t>В результате проведенного расчета за Н(М)ЦК стоимость объектов закупки и НМЦК составила:14 770 руб. 00 копеек.</t>
  </si>
  <si>
    <r>
      <t xml:space="preserve">В соответствии с п.2 ст. 72 Бюджетного кодекса Российской Федерации, государствееные контракты заключаются и оплачиваются в пределах лимитов бюджетных обязаельств, с соответствии с письмом эконом развиития от 19.10.2015 года №Д28и-3133, в связи с чем предлогается установить </t>
    </r>
    <r>
      <rPr>
        <b/>
        <sz val="11"/>
        <color theme="1"/>
        <rFont val="Calibri"/>
        <family val="2"/>
        <charset val="204"/>
        <scheme val="minor"/>
      </rPr>
      <t xml:space="preserve">Начальную (максимальную) цену контракта  14 770 (четырнадцать тысяч семьсот семьдесят) рублей 00 копеек.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</si>
</sst>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  <charset val="204"/>
    </font>
    <font>
      <b/>
      <u/>
      <sz val="12"/>
      <color rgb="FFFFFFFF"/>
      <name val="Times New Roman"/>
      <family val="1"/>
      <charset val="204"/>
    </font>
    <font>
      <sz val="9.75"/>
      <color rgb="FF000000"/>
      <name val="Times New Roman"/>
      <family val="1"/>
      <charset val="204"/>
    </font>
    <font>
      <b/>
      <sz val="9.75"/>
      <color rgb="FF000000"/>
      <name val="Times New Roman"/>
      <family val="1"/>
      <charset val="204"/>
    </font>
    <font>
      <sz val="9.75"/>
      <color rgb="FFFFFFF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.75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36609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0" fillId="0" borderId="0" xfId="0" applyNumberFormat="1"/>
    <xf numFmtId="0" fontId="6" fillId="0" borderId="0" xfId="0" applyFont="1"/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4" fontId="4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4" fontId="3" fillId="0" borderId="1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 vertical="top" wrapText="1"/>
    </xf>
    <xf numFmtId="49" fontId="2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11</xdr:row>
      <xdr:rowOff>0</xdr:rowOff>
    </xdr:from>
    <xdr:to>
      <xdr:col>30</xdr:col>
      <xdr:colOff>0</xdr:colOff>
      <xdr:row>14</xdr:row>
      <xdr:rowOff>226219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11</xdr:row>
      <xdr:rowOff>0</xdr:rowOff>
    </xdr:from>
    <xdr:to>
      <xdr:col>34</xdr:col>
      <xdr:colOff>19049</xdr:colOff>
      <xdr:row>14</xdr:row>
      <xdr:rowOff>214313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13</xdr:row>
      <xdr:rowOff>0</xdr:rowOff>
    </xdr:from>
    <xdr:to>
      <xdr:col>32</xdr:col>
      <xdr:colOff>517</xdr:colOff>
      <xdr:row>14</xdr:row>
      <xdr:rowOff>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9525</xdr:rowOff>
    </xdr:from>
    <xdr:to>
      <xdr:col>29</xdr:col>
      <xdr:colOff>809625</xdr:colOff>
      <xdr:row>6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9525">
          <a:solidFill>
            <a:srgbClr val="000000"/>
          </a:solidFill>
        </a:ln>
      </xdr:spPr>
    </xdr:cxnSp>
    <xdr:clientData/>
  </xdr:twoCellAnchor>
  <xdr:twoCellAnchor>
    <xdr:from>
      <xdr:col>1</xdr:col>
      <xdr:colOff>0</xdr:colOff>
      <xdr:row>30</xdr:row>
      <xdr:rowOff>9525</xdr:rowOff>
    </xdr:from>
    <xdr:to>
      <xdr:col>27</xdr:col>
      <xdr:colOff>933450</xdr:colOff>
      <xdr:row>30</xdr:row>
      <xdr:rowOff>9525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prstGeom prst="line">
          <a:avLst/>
        </a:prstGeom>
        <a:ln w="9525">
          <a:solidFill>
            <a:srgbClr val="000000"/>
          </a:solidFill>
        </a:ln>
      </xdr:spPr>
    </xdr:cxnSp>
    <xdr:clientData/>
  </xdr:twoCellAnchor>
  <xdr:twoCellAnchor>
    <xdr:from>
      <xdr:col>1</xdr:col>
      <xdr:colOff>0</xdr:colOff>
      <xdr:row>33</xdr:row>
      <xdr:rowOff>9525</xdr:rowOff>
    </xdr:from>
    <xdr:to>
      <xdr:col>27</xdr:col>
      <xdr:colOff>933450</xdr:colOff>
      <xdr:row>33</xdr:row>
      <xdr:rowOff>9525</xdr:rowOff>
    </xdr:to>
    <xdr:cxnSp macro="">
      <xdr:nvCxnSpPr>
        <xdr:cNvPr id="7" name="Straight Connector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prstGeom prst="line">
          <a:avLst/>
        </a:prstGeom>
        <a:ln w="9525">
          <a:solidFill>
            <a:srgbClr val="000000"/>
          </a:solidFill>
        </a:ln>
      </xdr:spPr>
    </xdr:cxnSp>
    <xdr:clientData/>
  </xdr:twoCellAnchor>
  <xdr:twoCellAnchor>
    <xdr:from>
      <xdr:col>8</xdr:col>
      <xdr:colOff>0</xdr:colOff>
      <xdr:row>37</xdr:row>
      <xdr:rowOff>9525</xdr:rowOff>
    </xdr:from>
    <xdr:to>
      <xdr:col>11</xdr:col>
      <xdr:colOff>38100</xdr:colOff>
      <xdr:row>37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CxnSpPr/>
      </xdr:nvCxnSpPr>
      <xdr:spPr>
        <a:prstGeom prst="line">
          <a:avLst/>
        </a:prstGeom>
        <a:ln w="9525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r-pr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Q53"/>
  <sheetViews>
    <sheetView tabSelected="1" topLeftCell="A21" zoomScaleNormal="100" workbookViewId="0">
      <selection activeCell="AD17" sqref="AD17"/>
    </sheetView>
  </sheetViews>
  <sheetFormatPr defaultRowHeight="15" x14ac:dyDescent="0.25"/>
  <cols>
    <col min="1" max="1" width="3.85546875" customWidth="1"/>
    <col min="2" max="2" width="0.28515625" customWidth="1"/>
    <col min="3" max="3" width="26.85546875" customWidth="1"/>
    <col min="4" max="4" width="6.7109375" customWidth="1"/>
    <col min="5" max="5" width="3.85546875" customWidth="1"/>
    <col min="6" max="6" width="2" customWidth="1"/>
    <col min="7" max="8" width="0.85546875" customWidth="1"/>
    <col min="9" max="9" width="0.7109375" customWidth="1"/>
    <col min="10" max="10" width="2.5703125" customWidth="1"/>
    <col min="11" max="11" width="3.7109375" customWidth="1"/>
    <col min="12" max="12" width="0.5703125" customWidth="1"/>
    <col min="13" max="13" width="0.85546875" customWidth="1"/>
    <col min="14" max="14" width="1" customWidth="1"/>
    <col min="15" max="15" width="0.7109375" customWidth="1"/>
    <col min="16" max="16" width="6.85546875" customWidth="1"/>
    <col min="17" max="17" width="2.7109375" customWidth="1"/>
    <col min="18" max="18" width="1.7109375" customWidth="1"/>
    <col min="19" max="19" width="2.42578125" customWidth="1"/>
    <col min="20" max="20" width="5.28515625" customWidth="1"/>
    <col min="21" max="21" width="0.85546875" customWidth="1"/>
    <col min="22" max="22" width="0.7109375" hidden="1" customWidth="1"/>
    <col min="23" max="23" width="6.85546875" hidden="1" customWidth="1"/>
    <col min="24" max="24" width="2.7109375" hidden="1" customWidth="1"/>
    <col min="25" max="25" width="0.7109375" hidden="1" customWidth="1"/>
    <col min="26" max="26" width="9.5703125" hidden="1" customWidth="1"/>
    <col min="27" max="27" width="9.28515625" customWidth="1"/>
    <col min="28" max="28" width="14" hidden="1" customWidth="1"/>
    <col min="29" max="29" width="0.140625" customWidth="1"/>
    <col min="30" max="30" width="12.140625" customWidth="1"/>
    <col min="31" max="31" width="0.140625" customWidth="1"/>
    <col min="32" max="32" width="9.85546875" customWidth="1"/>
    <col min="33" max="33" width="0.140625" customWidth="1"/>
    <col min="34" max="34" width="18.140625" customWidth="1"/>
    <col min="35" max="35" width="3" customWidth="1"/>
    <col min="36" max="38" width="11.140625" customWidth="1"/>
    <col min="40" max="40" width="11.85546875" customWidth="1"/>
  </cols>
  <sheetData>
    <row r="1" spans="1:41" ht="15" hidden="1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41" ht="16.5" hidden="1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1:41" ht="0.7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</row>
    <row r="4" spans="1:41" ht="39" customHeight="1" x14ac:dyDescent="0.25">
      <c r="A4" s="32" t="s">
        <v>26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41" ht="48.75" customHeight="1" x14ac:dyDescent="0.25">
      <c r="A5" s="33" t="s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41" s="44" customFormat="1" ht="18" customHeight="1" x14ac:dyDescent="0.25">
      <c r="C6" s="41" t="s">
        <v>30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41" ht="1.5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41" ht="16.5" customHeight="1" x14ac:dyDescent="0.25">
      <c r="P8" s="35" t="s">
        <v>3</v>
      </c>
      <c r="Q8" s="35"/>
      <c r="R8" s="35"/>
      <c r="S8" s="35"/>
      <c r="T8" s="35"/>
      <c r="U8" s="35"/>
      <c r="V8" s="35"/>
    </row>
    <row r="9" spans="1:41" ht="6" customHeight="1" x14ac:dyDescent="0.25"/>
    <row r="10" spans="1:41" ht="54" customHeight="1" x14ac:dyDescent="0.25">
      <c r="A10" s="21" t="s">
        <v>4</v>
      </c>
      <c r="B10" s="21"/>
      <c r="C10" s="21" t="s">
        <v>5</v>
      </c>
      <c r="D10" s="21" t="s">
        <v>6</v>
      </c>
      <c r="E10" s="21" t="s">
        <v>7</v>
      </c>
      <c r="F10" s="21"/>
      <c r="G10" s="21"/>
      <c r="H10" s="21" t="s">
        <v>37</v>
      </c>
      <c r="I10" s="21"/>
      <c r="J10" s="21"/>
      <c r="K10" s="21"/>
      <c r="L10" s="21"/>
      <c r="M10" s="21"/>
      <c r="N10" s="21"/>
      <c r="O10" s="21" t="s">
        <v>38</v>
      </c>
      <c r="P10" s="21"/>
      <c r="Q10" s="21"/>
      <c r="R10" s="43" t="s">
        <v>39</v>
      </c>
      <c r="S10" s="21"/>
      <c r="T10" s="21"/>
      <c r="U10" s="21"/>
      <c r="V10" s="21"/>
      <c r="W10" s="21"/>
      <c r="X10" s="21"/>
      <c r="Y10" s="21"/>
      <c r="Z10" s="21"/>
      <c r="AA10" s="21" t="s">
        <v>28</v>
      </c>
      <c r="AB10" s="21" t="s">
        <v>8</v>
      </c>
      <c r="AC10" s="23" t="s">
        <v>9</v>
      </c>
      <c r="AD10" s="23"/>
      <c r="AE10" s="23" t="s">
        <v>10</v>
      </c>
      <c r="AF10" s="23"/>
      <c r="AG10" s="23" t="s">
        <v>11</v>
      </c>
      <c r="AH10" s="23"/>
      <c r="AI10" s="23"/>
      <c r="AJ10" s="21" t="s">
        <v>12</v>
      </c>
      <c r="AK10" s="21" t="s">
        <v>13</v>
      </c>
      <c r="AL10" s="21" t="s">
        <v>14</v>
      </c>
      <c r="AO10" s="1"/>
    </row>
    <row r="11" spans="1:41" ht="5.25" customHeight="1" x14ac:dyDescent="0.25">
      <c r="A11" s="21"/>
      <c r="B11" s="21"/>
      <c r="C11" s="21"/>
      <c r="D11" s="21"/>
      <c r="E11" s="21"/>
      <c r="F11" s="21"/>
      <c r="G11" s="21"/>
      <c r="H11" s="21" t="s">
        <v>15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4"/>
      <c r="AD11" s="4"/>
      <c r="AE11" s="23"/>
      <c r="AF11" s="23"/>
      <c r="AG11" s="4"/>
      <c r="AH11" s="22"/>
      <c r="AI11" s="22"/>
      <c r="AJ11" s="21"/>
      <c r="AK11" s="21"/>
      <c r="AL11" s="21"/>
    </row>
    <row r="12" spans="1:41" ht="6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2"/>
      <c r="AD12" s="22"/>
      <c r="AE12" s="23"/>
      <c r="AF12" s="23"/>
      <c r="AG12" s="22"/>
      <c r="AH12" s="22"/>
      <c r="AI12" s="22"/>
      <c r="AJ12" s="21"/>
      <c r="AK12" s="21"/>
      <c r="AL12" s="21"/>
    </row>
    <row r="13" spans="1:41" ht="0.75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2"/>
      <c r="AD13" s="22"/>
      <c r="AE13" s="4"/>
      <c r="AF13" s="4"/>
      <c r="AG13" s="22"/>
      <c r="AH13" s="22"/>
      <c r="AI13" s="22"/>
      <c r="AJ13" s="21"/>
      <c r="AK13" s="21"/>
      <c r="AL13" s="21"/>
    </row>
    <row r="14" spans="1:41" ht="21.75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2"/>
      <c r="AD14" s="22"/>
      <c r="AE14" s="4"/>
      <c r="AF14" s="4"/>
      <c r="AG14" s="22"/>
      <c r="AH14" s="22"/>
      <c r="AI14" s="22"/>
      <c r="AJ14" s="21"/>
      <c r="AK14" s="21"/>
      <c r="AL14" s="21"/>
    </row>
    <row r="15" spans="1:41" ht="19.5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2"/>
      <c r="AD15" s="22"/>
      <c r="AE15" s="22"/>
      <c r="AF15" s="22"/>
      <c r="AG15" s="22"/>
      <c r="AH15" s="22"/>
      <c r="AI15" s="22"/>
      <c r="AJ15" s="21"/>
      <c r="AK15" s="21"/>
      <c r="AL15" s="21"/>
    </row>
    <row r="16" spans="1:41" ht="19.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2"/>
      <c r="AD16" s="22"/>
      <c r="AE16" s="22"/>
      <c r="AF16" s="22"/>
      <c r="AG16" s="4"/>
      <c r="AH16" s="22"/>
      <c r="AI16" s="22"/>
      <c r="AJ16" s="21"/>
      <c r="AK16" s="21"/>
      <c r="AL16" s="21"/>
    </row>
    <row r="17" spans="1:43" ht="41.25" customHeight="1" x14ac:dyDescent="0.25">
      <c r="A17" s="19">
        <v>1</v>
      </c>
      <c r="B17" s="20"/>
      <c r="C17" s="11" t="s">
        <v>31</v>
      </c>
      <c r="D17" s="6">
        <v>20</v>
      </c>
      <c r="E17" s="17" t="s">
        <v>29</v>
      </c>
      <c r="F17" s="17"/>
      <c r="G17" s="17"/>
      <c r="H17" s="15">
        <v>250</v>
      </c>
      <c r="I17" s="15"/>
      <c r="J17" s="15"/>
      <c r="K17" s="15"/>
      <c r="L17" s="15"/>
      <c r="M17" s="15"/>
      <c r="N17" s="15"/>
      <c r="O17" s="15">
        <v>270</v>
      </c>
      <c r="P17" s="15"/>
      <c r="Q17" s="15"/>
      <c r="R17" s="15">
        <v>310</v>
      </c>
      <c r="S17" s="15"/>
      <c r="T17" s="15"/>
      <c r="U17" s="15"/>
      <c r="V17" s="15"/>
      <c r="W17" s="15"/>
      <c r="X17" s="15"/>
      <c r="Y17" s="15"/>
      <c r="Z17" s="15"/>
      <c r="AA17" s="24">
        <v>250</v>
      </c>
      <c r="AB17" s="25"/>
      <c r="AC17" s="26"/>
      <c r="AD17" s="10">
        <f t="shared" ref="AD17:AD22" si="0">STDEV(H17,O17,R17,V17,Y17)/1.3</f>
        <v>23.500388179260717</v>
      </c>
      <c r="AE17" s="10">
        <f t="shared" ref="AE17:AE22" si="1">AC17/AA17*100</f>
        <v>0</v>
      </c>
      <c r="AF17" s="10">
        <f t="shared" ref="AF17:AF22" si="2">AD17/AA17*100</f>
        <v>9.4001552717042873</v>
      </c>
      <c r="AG17" s="10">
        <f t="shared" ref="AG17:AG22" si="3">AA17*D17</f>
        <v>5000</v>
      </c>
      <c r="AH17" s="15">
        <f t="shared" ref="AH17:AH22" si="4">D17*AA17</f>
        <v>5000</v>
      </c>
      <c r="AI17" s="15"/>
      <c r="AJ17" s="10">
        <f t="shared" ref="AJ17:AJ22" si="5">ROUNDDOWN(AA17,2)</f>
        <v>250</v>
      </c>
      <c r="AK17" s="12">
        <f t="shared" ref="AK17:AK22" si="6">AJ17*D17</f>
        <v>5000</v>
      </c>
      <c r="AL17" s="13">
        <f t="shared" ref="AL17:AL22" si="7">AA17*D17</f>
        <v>5000</v>
      </c>
      <c r="AP17">
        <v>0.5</v>
      </c>
      <c r="AQ17">
        <f t="shared" ref="AQ17:AQ22" si="8">D17/AP17</f>
        <v>40</v>
      </c>
    </row>
    <row r="18" spans="1:43" ht="41.25" customHeight="1" x14ac:dyDescent="0.25">
      <c r="A18" s="19">
        <v>2</v>
      </c>
      <c r="B18" s="20"/>
      <c r="C18" s="11" t="s">
        <v>32</v>
      </c>
      <c r="D18" s="6">
        <v>15</v>
      </c>
      <c r="E18" s="17" t="s">
        <v>29</v>
      </c>
      <c r="F18" s="17"/>
      <c r="G18" s="17"/>
      <c r="H18" s="15">
        <v>330</v>
      </c>
      <c r="I18" s="15"/>
      <c r="J18" s="15"/>
      <c r="K18" s="15"/>
      <c r="L18" s="15"/>
      <c r="M18" s="15"/>
      <c r="N18" s="15"/>
      <c r="O18" s="15">
        <v>380</v>
      </c>
      <c r="P18" s="15"/>
      <c r="Q18" s="15"/>
      <c r="R18" s="15">
        <v>450</v>
      </c>
      <c r="S18" s="15"/>
      <c r="T18" s="15"/>
      <c r="U18" s="15"/>
      <c r="V18" s="15"/>
      <c r="W18" s="15"/>
      <c r="X18" s="15"/>
      <c r="Y18" s="15"/>
      <c r="Z18" s="15"/>
      <c r="AA18" s="24">
        <v>330</v>
      </c>
      <c r="AB18" s="25"/>
      <c r="AC18" s="26"/>
      <c r="AD18" s="10">
        <f t="shared" si="0"/>
        <v>46.367029025705506</v>
      </c>
      <c r="AE18" s="10">
        <f t="shared" si="1"/>
        <v>0</v>
      </c>
      <c r="AF18" s="10">
        <f t="shared" si="2"/>
        <v>14.050614856274397</v>
      </c>
      <c r="AG18" s="10">
        <f t="shared" si="3"/>
        <v>4950</v>
      </c>
      <c r="AH18" s="15">
        <f t="shared" si="4"/>
        <v>4950</v>
      </c>
      <c r="AI18" s="15"/>
      <c r="AJ18" s="10">
        <f t="shared" si="5"/>
        <v>330</v>
      </c>
      <c r="AK18" s="12">
        <f t="shared" si="6"/>
        <v>4950</v>
      </c>
      <c r="AL18" s="13">
        <f t="shared" si="7"/>
        <v>4950</v>
      </c>
      <c r="AP18">
        <v>0.5</v>
      </c>
      <c r="AQ18">
        <f t="shared" si="8"/>
        <v>30</v>
      </c>
    </row>
    <row r="19" spans="1:43" ht="41.25" customHeight="1" x14ac:dyDescent="0.25">
      <c r="A19" s="19">
        <v>3</v>
      </c>
      <c r="B19" s="20"/>
      <c r="C19" s="11" t="s">
        <v>33</v>
      </c>
      <c r="D19" s="6">
        <v>4</v>
      </c>
      <c r="E19" s="17" t="s">
        <v>29</v>
      </c>
      <c r="F19" s="17"/>
      <c r="G19" s="17"/>
      <c r="H19" s="15">
        <v>350</v>
      </c>
      <c r="I19" s="15"/>
      <c r="J19" s="15"/>
      <c r="K19" s="15"/>
      <c r="L19" s="15"/>
      <c r="M19" s="15"/>
      <c r="N19" s="15"/>
      <c r="O19" s="15">
        <v>460</v>
      </c>
      <c r="P19" s="15"/>
      <c r="Q19" s="15"/>
      <c r="R19" s="15">
        <v>510</v>
      </c>
      <c r="S19" s="15"/>
      <c r="T19" s="15"/>
      <c r="U19" s="15"/>
      <c r="V19" s="15"/>
      <c r="W19" s="15"/>
      <c r="X19" s="15"/>
      <c r="Y19" s="15"/>
      <c r="Z19" s="15"/>
      <c r="AA19" s="24">
        <v>350</v>
      </c>
      <c r="AB19" s="25"/>
      <c r="AC19" s="26"/>
      <c r="AD19" s="10">
        <f t="shared" si="0"/>
        <v>62.964252091326529</v>
      </c>
      <c r="AE19" s="10">
        <f t="shared" si="1"/>
        <v>0</v>
      </c>
      <c r="AF19" s="10">
        <f t="shared" si="2"/>
        <v>17.989786311807578</v>
      </c>
      <c r="AG19" s="10">
        <f t="shared" si="3"/>
        <v>1400</v>
      </c>
      <c r="AH19" s="15">
        <f t="shared" si="4"/>
        <v>1400</v>
      </c>
      <c r="AI19" s="15"/>
      <c r="AJ19" s="10">
        <f t="shared" si="5"/>
        <v>350</v>
      </c>
      <c r="AK19" s="12">
        <f t="shared" si="6"/>
        <v>1400</v>
      </c>
      <c r="AL19" s="13">
        <f t="shared" si="7"/>
        <v>1400</v>
      </c>
      <c r="AP19">
        <v>0.5</v>
      </c>
      <c r="AQ19">
        <f t="shared" si="8"/>
        <v>8</v>
      </c>
    </row>
    <row r="20" spans="1:43" ht="41.25" customHeight="1" x14ac:dyDescent="0.25">
      <c r="A20" s="19">
        <v>4</v>
      </c>
      <c r="B20" s="20"/>
      <c r="C20" s="11" t="s">
        <v>36</v>
      </c>
      <c r="D20" s="6">
        <v>2</v>
      </c>
      <c r="E20" s="17" t="s">
        <v>29</v>
      </c>
      <c r="F20" s="17"/>
      <c r="G20" s="17"/>
      <c r="H20" s="15">
        <v>380</v>
      </c>
      <c r="I20" s="15"/>
      <c r="J20" s="15"/>
      <c r="K20" s="15"/>
      <c r="L20" s="15"/>
      <c r="M20" s="15"/>
      <c r="N20" s="15"/>
      <c r="O20" s="15">
        <v>320</v>
      </c>
      <c r="P20" s="15"/>
      <c r="Q20" s="15"/>
      <c r="R20" s="15">
        <v>420</v>
      </c>
      <c r="S20" s="15"/>
      <c r="T20" s="15"/>
      <c r="U20" s="15"/>
      <c r="V20" s="15"/>
      <c r="W20" s="15"/>
      <c r="X20" s="15"/>
      <c r="Y20" s="15"/>
      <c r="Z20" s="15"/>
      <c r="AA20" s="24">
        <v>380</v>
      </c>
      <c r="AB20" s="25"/>
      <c r="AC20" s="26"/>
      <c r="AD20" s="10">
        <f t="shared" si="0"/>
        <v>38.717099668055198</v>
      </c>
      <c r="AE20" s="10">
        <f t="shared" si="1"/>
        <v>0</v>
      </c>
      <c r="AF20" s="10">
        <f t="shared" si="2"/>
        <v>10.188710438961895</v>
      </c>
      <c r="AG20" s="10">
        <f t="shared" si="3"/>
        <v>760</v>
      </c>
      <c r="AH20" s="15">
        <f t="shared" si="4"/>
        <v>760</v>
      </c>
      <c r="AI20" s="15"/>
      <c r="AJ20" s="10">
        <f t="shared" si="5"/>
        <v>380</v>
      </c>
      <c r="AK20" s="12">
        <f t="shared" si="6"/>
        <v>760</v>
      </c>
      <c r="AL20" s="13">
        <f t="shared" si="7"/>
        <v>760</v>
      </c>
      <c r="AP20">
        <v>0.5</v>
      </c>
      <c r="AQ20">
        <f t="shared" si="8"/>
        <v>4</v>
      </c>
    </row>
    <row r="21" spans="1:43" ht="41.25" customHeight="1" x14ac:dyDescent="0.25">
      <c r="A21" s="19">
        <v>5</v>
      </c>
      <c r="B21" s="20"/>
      <c r="C21" s="11" t="s">
        <v>34</v>
      </c>
      <c r="D21" s="6">
        <v>2</v>
      </c>
      <c r="E21" s="17" t="s">
        <v>29</v>
      </c>
      <c r="F21" s="17"/>
      <c r="G21" s="17"/>
      <c r="H21" s="15">
        <v>490</v>
      </c>
      <c r="I21" s="15"/>
      <c r="J21" s="15"/>
      <c r="K21" s="15"/>
      <c r="L21" s="15"/>
      <c r="M21" s="15"/>
      <c r="N21" s="15"/>
      <c r="O21" s="15">
        <v>645</v>
      </c>
      <c r="P21" s="15"/>
      <c r="Q21" s="15"/>
      <c r="R21" s="15">
        <v>750</v>
      </c>
      <c r="S21" s="15"/>
      <c r="T21" s="15"/>
      <c r="U21" s="15"/>
      <c r="V21" s="15"/>
      <c r="W21" s="15"/>
      <c r="X21" s="15"/>
      <c r="Y21" s="15"/>
      <c r="Z21" s="15"/>
      <c r="AA21" s="24">
        <v>490</v>
      </c>
      <c r="AB21" s="25"/>
      <c r="AC21" s="26"/>
      <c r="AD21" s="10">
        <f t="shared" si="0"/>
        <v>100.61448286273564</v>
      </c>
      <c r="AE21" s="10">
        <f t="shared" si="1"/>
        <v>0</v>
      </c>
      <c r="AF21" s="10">
        <f t="shared" si="2"/>
        <v>20.533567931170541</v>
      </c>
      <c r="AG21" s="10">
        <f t="shared" si="3"/>
        <v>980</v>
      </c>
      <c r="AH21" s="15">
        <f t="shared" si="4"/>
        <v>980</v>
      </c>
      <c r="AI21" s="15"/>
      <c r="AJ21" s="10">
        <f t="shared" si="5"/>
        <v>490</v>
      </c>
      <c r="AK21" s="12">
        <f t="shared" si="6"/>
        <v>980</v>
      </c>
      <c r="AL21" s="13">
        <f t="shared" si="7"/>
        <v>980</v>
      </c>
      <c r="AP21">
        <v>0.5</v>
      </c>
      <c r="AQ21">
        <f t="shared" si="8"/>
        <v>4</v>
      </c>
    </row>
    <row r="22" spans="1:43" ht="41.25" customHeight="1" x14ac:dyDescent="0.25">
      <c r="A22" s="19">
        <v>6</v>
      </c>
      <c r="B22" s="20"/>
      <c r="C22" s="11" t="s">
        <v>35</v>
      </c>
      <c r="D22" s="6">
        <v>3</v>
      </c>
      <c r="E22" s="17" t="s">
        <v>25</v>
      </c>
      <c r="F22" s="17"/>
      <c r="G22" s="17"/>
      <c r="H22" s="15">
        <v>560</v>
      </c>
      <c r="I22" s="15"/>
      <c r="J22" s="15"/>
      <c r="K22" s="15"/>
      <c r="L22" s="15"/>
      <c r="M22" s="15"/>
      <c r="N22" s="15"/>
      <c r="O22" s="15">
        <v>750</v>
      </c>
      <c r="P22" s="15"/>
      <c r="Q22" s="15"/>
      <c r="R22" s="15">
        <v>820</v>
      </c>
      <c r="S22" s="15"/>
      <c r="T22" s="15"/>
      <c r="U22" s="15"/>
      <c r="V22" s="15"/>
      <c r="W22" s="15"/>
      <c r="X22" s="15"/>
      <c r="Y22" s="15"/>
      <c r="Z22" s="15"/>
      <c r="AA22" s="24">
        <v>560</v>
      </c>
      <c r="AB22" s="25"/>
      <c r="AC22" s="26"/>
      <c r="AD22" s="10">
        <f t="shared" si="0"/>
        <v>103.48941574672085</v>
      </c>
      <c r="AE22" s="10">
        <f t="shared" si="1"/>
        <v>0</v>
      </c>
      <c r="AF22" s="10">
        <f t="shared" si="2"/>
        <v>18.48025281191444</v>
      </c>
      <c r="AG22" s="10">
        <f t="shared" si="3"/>
        <v>1680</v>
      </c>
      <c r="AH22" s="15">
        <f t="shared" si="4"/>
        <v>1680</v>
      </c>
      <c r="AI22" s="15"/>
      <c r="AJ22" s="10">
        <f t="shared" si="5"/>
        <v>560</v>
      </c>
      <c r="AK22" s="12">
        <f t="shared" si="6"/>
        <v>1680</v>
      </c>
      <c r="AL22" s="13">
        <f t="shared" si="7"/>
        <v>1680</v>
      </c>
      <c r="AP22">
        <v>0.5</v>
      </c>
      <c r="AQ22">
        <f t="shared" si="8"/>
        <v>6</v>
      </c>
    </row>
    <row r="23" spans="1:43" hidden="1" x14ac:dyDescent="0.25">
      <c r="A23" s="19"/>
      <c r="B23" s="20"/>
      <c r="C23" s="3"/>
      <c r="D23" s="6"/>
      <c r="E23" s="17"/>
      <c r="F23" s="17"/>
      <c r="G23" s="17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7"/>
      <c r="AB23" s="7"/>
      <c r="AC23" s="7"/>
      <c r="AD23" s="7"/>
      <c r="AE23" s="7"/>
      <c r="AF23" s="7"/>
      <c r="AG23" s="7"/>
      <c r="AH23" s="15"/>
      <c r="AI23" s="15"/>
      <c r="AJ23" s="7"/>
      <c r="AK23" s="7"/>
      <c r="AL23" s="9"/>
    </row>
    <row r="24" spans="1:43" ht="18" customHeight="1" x14ac:dyDescent="0.25">
      <c r="B24" s="42" t="s">
        <v>16</v>
      </c>
      <c r="C24" s="42"/>
      <c r="AG24" s="16">
        <f>SUM(AH17:AI23)</f>
        <v>14770</v>
      </c>
      <c r="AH24" s="16"/>
      <c r="AI24" s="16"/>
      <c r="AK24" s="5">
        <f>SUM(AK17:AK23)</f>
        <v>14770</v>
      </c>
      <c r="AL24" s="5">
        <f>SUM(AL17:AL23)</f>
        <v>14770</v>
      </c>
      <c r="AM24">
        <v>21070</v>
      </c>
      <c r="AN24" s="1">
        <f>AL24-AM24</f>
        <v>-6300</v>
      </c>
    </row>
    <row r="25" spans="1:43" ht="64.5" hidden="1" customHeight="1" x14ac:dyDescent="0.25">
      <c r="B25" s="18" t="s">
        <v>23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43" x14ac:dyDescent="0.25">
      <c r="A26" s="27" t="s">
        <v>40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43" x14ac:dyDescent="0.25">
      <c r="A27" s="28" t="s">
        <v>24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</row>
    <row r="28" spans="1:43" ht="129.75" customHeight="1" x14ac:dyDescent="0.25">
      <c r="A28" s="14" t="s">
        <v>41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</row>
    <row r="29" spans="1:43" x14ac:dyDescent="0.25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43" x14ac:dyDescent="0.25">
      <c r="B30" s="35" t="s">
        <v>27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43" ht="12" customHeight="1" x14ac:dyDescent="0.25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</row>
    <row r="32" spans="1:43" ht="16.5" customHeight="1" x14ac:dyDescent="0.25">
      <c r="K32" s="35" t="s">
        <v>17</v>
      </c>
      <c r="L32" s="35"/>
      <c r="M32" s="35"/>
      <c r="N32" s="35"/>
      <c r="O32" s="35"/>
      <c r="P32" s="35"/>
    </row>
    <row r="33" spans="2:38" ht="18" customHeight="1" x14ac:dyDescent="0.25">
      <c r="C33" s="3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</row>
    <row r="34" spans="2:38" ht="1.5" customHeight="1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</row>
    <row r="35" spans="2:38" ht="17.25" customHeight="1" x14ac:dyDescent="0.25">
      <c r="F35" s="34" t="s">
        <v>18</v>
      </c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</row>
    <row r="36" spans="2:38" ht="9" customHeight="1" x14ac:dyDescent="0.25">
      <c r="B36" s="36" t="s">
        <v>19</v>
      </c>
      <c r="C36" s="36"/>
      <c r="D36" s="36"/>
      <c r="E36" s="36"/>
      <c r="F36" s="36"/>
      <c r="H36" s="36" t="s">
        <v>20</v>
      </c>
      <c r="I36" s="36"/>
      <c r="J36" s="41"/>
      <c r="K36" s="41"/>
      <c r="L36" s="38" t="s">
        <v>20</v>
      </c>
      <c r="M36" s="38"/>
      <c r="N36" s="2"/>
      <c r="O36" s="2"/>
      <c r="P36" s="41"/>
      <c r="Q36" s="41"/>
      <c r="R36" s="41"/>
      <c r="S36" s="41"/>
      <c r="T36" s="41"/>
      <c r="U36" s="2"/>
      <c r="V36" s="2"/>
      <c r="W36" s="41">
        <v>2026</v>
      </c>
    </row>
    <row r="37" spans="2:38" ht="7.5" customHeight="1" x14ac:dyDescent="0.25">
      <c r="B37" s="36"/>
      <c r="C37" s="36"/>
      <c r="D37" s="36"/>
      <c r="E37" s="36"/>
      <c r="F37" s="36"/>
      <c r="H37" s="36"/>
      <c r="I37" s="36"/>
      <c r="J37" s="41"/>
      <c r="K37" s="41"/>
      <c r="L37" s="38"/>
      <c r="M37" s="38"/>
      <c r="N37" s="2"/>
      <c r="O37" s="2"/>
      <c r="P37" s="41"/>
      <c r="Q37" s="41"/>
      <c r="R37" s="41"/>
      <c r="S37" s="41"/>
      <c r="T37" s="41"/>
      <c r="U37" s="2"/>
      <c r="V37" s="2"/>
      <c r="W37" s="41"/>
      <c r="X37" s="34" t="s">
        <v>21</v>
      </c>
      <c r="Y37" s="34"/>
    </row>
    <row r="38" spans="2:38" ht="1.5" customHeight="1" x14ac:dyDescent="0.25">
      <c r="B38" s="36"/>
      <c r="C38" s="36"/>
      <c r="D38" s="36"/>
      <c r="E38" s="36"/>
      <c r="F38" s="36"/>
      <c r="I38" s="34"/>
      <c r="J38" s="34"/>
      <c r="K38" s="34"/>
      <c r="L38" s="34"/>
      <c r="P38" s="34"/>
      <c r="Q38" s="34"/>
      <c r="R38" s="34"/>
      <c r="S38" s="34"/>
      <c r="T38" s="34"/>
      <c r="X38" s="34"/>
      <c r="Y38" s="34"/>
    </row>
    <row r="39" spans="2:38" ht="3.75" customHeight="1" x14ac:dyDescent="0.25">
      <c r="X39" s="34"/>
      <c r="Y39" s="34"/>
    </row>
    <row r="40" spans="2:38" ht="18.75" customHeight="1" x14ac:dyDescent="0.25">
      <c r="B40" s="36"/>
      <c r="C40" s="36"/>
      <c r="D40" s="36"/>
    </row>
    <row r="41" spans="2:38" ht="17.25" customHeight="1" x14ac:dyDescent="0.25">
      <c r="B41" s="36"/>
      <c r="C41" s="36"/>
      <c r="D41" s="36"/>
      <c r="AL41" s="37" t="s">
        <v>22</v>
      </c>
    </row>
    <row r="42" spans="2:38" ht="7.5" customHeight="1" x14ac:dyDescent="0.25">
      <c r="AL42" s="37"/>
    </row>
    <row r="50" spans="27:34" x14ac:dyDescent="0.25">
      <c r="AA50" s="8"/>
    </row>
    <row r="52" spans="27:34" x14ac:dyDescent="0.25">
      <c r="AH52" s="1"/>
    </row>
    <row r="53" spans="27:34" x14ac:dyDescent="0.25">
      <c r="AH53" s="1"/>
    </row>
  </sheetData>
  <mergeCells count="121">
    <mergeCell ref="O19:Q19"/>
    <mergeCell ref="R19:U19"/>
    <mergeCell ref="V21:X21"/>
    <mergeCell ref="Y21:Z21"/>
    <mergeCell ref="AA21:AC21"/>
    <mergeCell ref="AH21:AI21"/>
    <mergeCell ref="A21:B21"/>
    <mergeCell ref="E21:G21"/>
    <mergeCell ref="H21:N21"/>
    <mergeCell ref="O21:Q21"/>
    <mergeCell ref="R21:U21"/>
    <mergeCell ref="AH22:AI22"/>
    <mergeCell ref="A18:B18"/>
    <mergeCell ref="E18:G18"/>
    <mergeCell ref="H18:N18"/>
    <mergeCell ref="O18:Q18"/>
    <mergeCell ref="A17:B17"/>
    <mergeCell ref="E17:G17"/>
    <mergeCell ref="H17:N17"/>
    <mergeCell ref="V19:X19"/>
    <mergeCell ref="Y19:Z19"/>
    <mergeCell ref="AA19:AC19"/>
    <mergeCell ref="AH19:AI19"/>
    <mergeCell ref="A20:B20"/>
    <mergeCell ref="E20:G20"/>
    <mergeCell ref="H20:N20"/>
    <mergeCell ref="O20:Q20"/>
    <mergeCell ref="R20:U20"/>
    <mergeCell ref="V20:X20"/>
    <mergeCell ref="Y20:Z20"/>
    <mergeCell ref="AA20:AC20"/>
    <mergeCell ref="AH20:AI20"/>
    <mergeCell ref="A19:B19"/>
    <mergeCell ref="E19:G19"/>
    <mergeCell ref="H19:N19"/>
    <mergeCell ref="C6:AD6"/>
    <mergeCell ref="B29:AA29"/>
    <mergeCell ref="B30:AA30"/>
    <mergeCell ref="R23:U23"/>
    <mergeCell ref="V23:X23"/>
    <mergeCell ref="Y23:Z23"/>
    <mergeCell ref="A23:B23"/>
    <mergeCell ref="R10:U10"/>
    <mergeCell ref="V10:X10"/>
    <mergeCell ref="Y10:Z10"/>
    <mergeCell ref="R18:U18"/>
    <mergeCell ref="V18:X18"/>
    <mergeCell ref="Y18:Z18"/>
    <mergeCell ref="AA18:AC18"/>
    <mergeCell ref="Y17:Z17"/>
    <mergeCell ref="AA17:AC17"/>
    <mergeCell ref="A22:B22"/>
    <mergeCell ref="B40:D40"/>
    <mergeCell ref="B41:D41"/>
    <mergeCell ref="AL41:AL42"/>
    <mergeCell ref="B31:AB31"/>
    <mergeCell ref="K32:P32"/>
    <mergeCell ref="B34:AB34"/>
    <mergeCell ref="F35:S35"/>
    <mergeCell ref="B36:F38"/>
    <mergeCell ref="H36:I37"/>
    <mergeCell ref="L36:M37"/>
    <mergeCell ref="X37:Y39"/>
    <mergeCell ref="I38:L38"/>
    <mergeCell ref="P38:T38"/>
    <mergeCell ref="C33:AA33"/>
    <mergeCell ref="J36:K37"/>
    <mergeCell ref="P36:T37"/>
    <mergeCell ref="W36:W37"/>
    <mergeCell ref="A1:AL1"/>
    <mergeCell ref="A2:AL2"/>
    <mergeCell ref="A3:AL3"/>
    <mergeCell ref="A4:AL4"/>
    <mergeCell ref="A5:AL5"/>
    <mergeCell ref="AK10:AK16"/>
    <mergeCell ref="AL10:AL16"/>
    <mergeCell ref="AH11:AI11"/>
    <mergeCell ref="B7:AD7"/>
    <mergeCell ref="P8:V8"/>
    <mergeCell ref="A10:B16"/>
    <mergeCell ref="C10:C16"/>
    <mergeCell ref="D10:D16"/>
    <mergeCell ref="E10:G16"/>
    <mergeCell ref="H10:N10"/>
    <mergeCell ref="O10:Q10"/>
    <mergeCell ref="H11:Z16"/>
    <mergeCell ref="AG12:AG15"/>
    <mergeCell ref="AH12:AI15"/>
    <mergeCell ref="AE15:AE16"/>
    <mergeCell ref="AF15:AF16"/>
    <mergeCell ref="AJ10:AJ16"/>
    <mergeCell ref="AH16:AI16"/>
    <mergeCell ref="AE10:AF12"/>
    <mergeCell ref="AA10:AA16"/>
    <mergeCell ref="AD12:AD16"/>
    <mergeCell ref="AB10:AB16"/>
    <mergeCell ref="AC10:AD10"/>
    <mergeCell ref="AC12:AC16"/>
    <mergeCell ref="V17:X17"/>
    <mergeCell ref="A26:AL26"/>
    <mergeCell ref="A27:AL27"/>
    <mergeCell ref="O17:Q17"/>
    <mergeCell ref="R17:U17"/>
    <mergeCell ref="B24:C24"/>
    <mergeCell ref="AG10:AI10"/>
    <mergeCell ref="AH18:AI18"/>
    <mergeCell ref="AH17:AI17"/>
    <mergeCell ref="E22:G22"/>
    <mergeCell ref="H22:N22"/>
    <mergeCell ref="O22:Q22"/>
    <mergeCell ref="R22:U22"/>
    <mergeCell ref="V22:X22"/>
    <mergeCell ref="Y22:Z22"/>
    <mergeCell ref="AA22:AC22"/>
    <mergeCell ref="A28:AL28"/>
    <mergeCell ref="AG24:AI24"/>
    <mergeCell ref="AH23:AI23"/>
    <mergeCell ref="E23:G23"/>
    <mergeCell ref="H23:N23"/>
    <mergeCell ref="O23:Q23"/>
    <mergeCell ref="B25:AL25"/>
  </mergeCells>
  <hyperlinks>
    <hyperlink ref="A2" r:id="rId1"/>
  </hyperlinks>
  <pageMargins left="0.11811023622047245" right="0.11811023622047245" top="0.15748031496062992" bottom="0" header="0.31496062992125984" footer="0.31496062992125984"/>
  <pageSetup paperSize="9" scale="6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ОТО</dc:creator>
  <cp:lastModifiedBy>Гончарова А.С.</cp:lastModifiedBy>
  <cp:lastPrinted>2026-03-27T00:44:55Z</cp:lastPrinted>
  <dcterms:created xsi:type="dcterms:W3CDTF">2020-02-17T01:12:00Z</dcterms:created>
  <dcterms:modified xsi:type="dcterms:W3CDTF">2026-03-27T00:45:01Z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15.2.10.0</vt:lpwstr>
  </property>
</Properties>
</file>