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1ЗАКУПКИ РДЦ\1ЗАКУПКИ РДЦ\ЗАКУПКИ 2026\ЕП\+Мероприятия\Наградные знаки (Лучший вожатый)\"/>
    </mc:Choice>
  </mc:AlternateContent>
  <xr:revisionPtr revIDLastSave="0" documentId="13_ncr:1_{D6C944D9-ABAC-41A4-A290-D69696906A8E}" xr6:coauthVersionLast="45" xr6:coauthVersionMax="47" xr10:uidLastSave="{00000000-0000-0000-0000-000000000000}"/>
  <bookViews>
    <workbookView xWindow="1116" yWindow="1116" windowWidth="17244" windowHeight="6648" xr2:uid="{00000000-000D-0000-FFFF-FFFF00000000}"/>
  </bookViews>
  <sheets>
    <sheet name="Расчёт цен" sheetId="2" r:id="rId1"/>
    <sheet name="Лист1" sheetId="3" r:id="rId2"/>
  </sheets>
  <definedNames>
    <definedName name="_xlnm.Print_Area" localSheetId="0">'Расчёт цен'!$A$1:$L$11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2" l="1"/>
  <c r="L6" i="2" l="1"/>
  <c r="J6" i="2"/>
  <c r="K6" i="2" s="1"/>
  <c r="L7" i="2" l="1"/>
</calcChain>
</file>

<file path=xl/sharedStrings.xml><?xml version="1.0" encoding="utf-8"?>
<sst xmlns="http://schemas.openxmlformats.org/spreadsheetml/2006/main" count="29" uniqueCount="29">
  <si>
    <t>№</t>
  </si>
  <si>
    <t>Наименование товара (работ, услуг)</t>
  </si>
  <si>
    <t>Ед. изм</t>
  </si>
  <si>
    <t>Кол-во</t>
  </si>
  <si>
    <t>Ценовые предложения (руб./ед.изм.)*</t>
  </si>
  <si>
    <t>Однородность совокупности значений выявленных цен, используемых в расчете НМЦК, ЦКЕП</t>
  </si>
  <si>
    <t xml:space="preserve">Средняя арифметическая цена за единицу     &lt;ц&gt; </t>
  </si>
  <si>
    <t>Среднее квадратичное отклонение</t>
  </si>
  <si>
    <t>* Ценовые предложения (коммерческие предложения, скриншоты и т.д.) прилагаются</t>
  </si>
  <si>
    <t>кол/во предложений</t>
  </si>
  <si>
    <t>Основные характеристики объекта закупки</t>
  </si>
  <si>
    <t>Используемый метод определения НМЦК с обоснованием</t>
  </si>
  <si>
    <t xml:space="preserve">Расчет НМЦК, ЦКЕП </t>
  </si>
  <si>
    <r>
      <t xml:space="preserve">Коэффициент вариации цен V (%)          </t>
    </r>
    <r>
      <rPr>
        <i/>
        <sz val="11"/>
        <color indexed="8"/>
        <rFont val="Times New Roman"/>
        <family val="1"/>
        <charset val="204"/>
      </rPr>
      <t xml:space="preserve">         </t>
    </r>
  </si>
  <si>
    <r>
      <t>Расчет НМЦК осуществляется по формуле</t>
    </r>
    <r>
      <rPr>
        <sz val="11"/>
        <color indexed="8"/>
        <rFont val="Times New Roman"/>
        <family val="1"/>
        <charset val="204"/>
      </rPr>
      <t xml:space="preserve">                                    </t>
    </r>
  </si>
  <si>
    <t>В результате проведенного расчета НМЦК контракта составила:</t>
  </si>
  <si>
    <t>Коэффициент вариации цен не превышает 33% - цены являются однородными.</t>
  </si>
  <si>
    <t xml:space="preserve">НМЦК определяется методом сопоставимых рыночных цен (анализом рынка), являющимся приоритетным для данной закупки, путем запроса действующих цен у исполнителей услуги, полученными коммерческими предложениями и расчетом средней стоимости включённых в таблицу цен на запрашиваемый вид услуги, согласно пункту III приказа Министерства экономического развития Российской Федерации от 02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</si>
  <si>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Обоснование начальной (максимальной) цены контракта  (Приложение №1)</t>
  </si>
  <si>
    <t>НМЦК, ЦКЕП, определяемая методом сопоставимых рыночных цен (анализа рынка)</t>
  </si>
  <si>
    <t>Оказание услуг по предмету: оказание комплекса услуг по изготовлению и доставке наградной продукции для победителей конкурса «Лучший вожатый России»</t>
  </si>
  <si>
    <t xml:space="preserve">
А.А. Бобков</t>
  </si>
  <si>
    <t xml:space="preserve">
Начальник отдела обеспечения закупок Управления закупочной деятельности</t>
  </si>
  <si>
    <t>Оказание услуг по предмету: оказание комплекса услуг по изготовлению и доставке наградной продукции для победителей конкурса «Лучший вожатый России» (комплект: значек - 1 шт., удостоверение - 1 шт., футляр - 1 шт.)</t>
  </si>
  <si>
    <t>Усл. ед.</t>
  </si>
  <si>
    <t>"06" июля 2026 г.</t>
  </si>
  <si>
    <t>ПОСТАВЩИК №2  КП-161/26 
от 02.07.2026</t>
  </si>
  <si>
    <t>ПОСТАВЩИК №3  КП-162/26
от 03.07.2026</t>
  </si>
  <si>
    <t>ПОСТАВЩИК №1  КП-158/26 
от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</si>
</sst>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4" fontId="3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/>
    <xf numFmtId="4" fontId="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4" fontId="3" fillId="0" borderId="4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3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600075</xdr:rowOff>
    </xdr:from>
    <xdr:to>
      <xdr:col>9</xdr:col>
      <xdr:colOff>1000125</xdr:colOff>
      <xdr:row>4</xdr:row>
      <xdr:rowOff>1028700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44300" y="3838575"/>
          <a:ext cx="1000125" cy="3048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85725</xdr:colOff>
      <xdr:row>4</xdr:row>
      <xdr:rowOff>619125</xdr:rowOff>
    </xdr:from>
    <xdr:to>
      <xdr:col>10</xdr:col>
      <xdr:colOff>904875</xdr:colOff>
      <xdr:row>4</xdr:row>
      <xdr:rowOff>914400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39700" y="3857625"/>
          <a:ext cx="819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4</xdr:row>
      <xdr:rowOff>533400</xdr:rowOff>
    </xdr:from>
    <xdr:to>
      <xdr:col>11</xdr:col>
      <xdr:colOff>1419225</xdr:colOff>
      <xdr:row>4</xdr:row>
      <xdr:rowOff>933450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925550" y="3771900"/>
          <a:ext cx="1152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O15"/>
  <sheetViews>
    <sheetView tabSelected="1" zoomScale="70" zoomScaleNormal="70" zoomScaleSheetLayoutView="100" workbookViewId="0">
      <selection activeCell="H6" sqref="H6"/>
    </sheetView>
  </sheetViews>
  <sheetFormatPr defaultColWidth="9.109375" defaultRowHeight="13.8" x14ac:dyDescent="0.25"/>
  <cols>
    <col min="1" max="1" width="4" style="1" bestFit="1" customWidth="1"/>
    <col min="2" max="2" width="54.33203125" style="1" customWidth="1"/>
    <col min="3" max="3" width="10.109375" style="1" customWidth="1"/>
    <col min="4" max="4" width="9.44140625" style="1" customWidth="1"/>
    <col min="5" max="5" width="14.88671875" style="1" customWidth="1"/>
    <col min="6" max="6" width="15.44140625" style="1" customWidth="1"/>
    <col min="7" max="7" width="15.88671875" style="1" customWidth="1"/>
    <col min="8" max="8" width="16.44140625" style="1" customWidth="1"/>
    <col min="9" max="9" width="13.5546875" style="1" customWidth="1"/>
    <col min="10" max="10" width="18.109375" style="1" customWidth="1"/>
    <col min="11" max="11" width="13.5546875" style="1" customWidth="1"/>
    <col min="12" max="12" width="21.88671875" style="1" customWidth="1"/>
    <col min="13" max="13" width="18" style="1" customWidth="1"/>
    <col min="14" max="14" width="12.5546875" style="1" customWidth="1"/>
    <col min="15" max="15" width="12.88671875" style="1" customWidth="1"/>
    <col min="16" max="16384" width="9.109375" style="1"/>
  </cols>
  <sheetData>
    <row r="1" spans="1:15" ht="18" customHeight="1" x14ac:dyDescent="0.25">
      <c r="A1" s="23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5" ht="35.25" customHeight="1" x14ac:dyDescent="0.25">
      <c r="A2" s="27" t="s">
        <v>10</v>
      </c>
      <c r="B2" s="28"/>
      <c r="C2" s="20" t="s">
        <v>20</v>
      </c>
      <c r="D2" s="21"/>
      <c r="E2" s="21"/>
      <c r="F2" s="21"/>
      <c r="G2" s="21"/>
      <c r="H2" s="21"/>
      <c r="I2" s="21"/>
      <c r="J2" s="21"/>
      <c r="K2" s="21"/>
      <c r="L2" s="22"/>
    </row>
    <row r="3" spans="1:15" ht="72" customHeight="1" x14ac:dyDescent="0.25">
      <c r="A3" s="27" t="s">
        <v>11</v>
      </c>
      <c r="B3" s="28"/>
      <c r="C3" s="27" t="s">
        <v>17</v>
      </c>
      <c r="D3" s="39"/>
      <c r="E3" s="39"/>
      <c r="F3" s="39"/>
      <c r="G3" s="39"/>
      <c r="H3" s="39"/>
      <c r="I3" s="39"/>
      <c r="J3" s="39"/>
      <c r="K3" s="39"/>
      <c r="L3" s="28"/>
    </row>
    <row r="4" spans="1:15" ht="90.7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2"/>
      <c r="F4" s="31" t="s">
        <v>4</v>
      </c>
      <c r="G4" s="32"/>
      <c r="H4" s="33"/>
      <c r="I4" s="34" t="s">
        <v>5</v>
      </c>
      <c r="J4" s="35"/>
      <c r="K4" s="36"/>
      <c r="L4" s="2" t="s">
        <v>19</v>
      </c>
    </row>
    <row r="5" spans="1:15" ht="91.5" customHeight="1" x14ac:dyDescent="0.25">
      <c r="A5" s="30"/>
      <c r="B5" s="30"/>
      <c r="C5" s="30"/>
      <c r="D5" s="30"/>
      <c r="E5" s="2" t="s">
        <v>9</v>
      </c>
      <c r="F5" s="3" t="s">
        <v>28</v>
      </c>
      <c r="G5" s="3" t="s">
        <v>26</v>
      </c>
      <c r="H5" s="3" t="s">
        <v>27</v>
      </c>
      <c r="I5" s="2" t="s">
        <v>6</v>
      </c>
      <c r="J5" s="4" t="s">
        <v>7</v>
      </c>
      <c r="K5" s="4" t="s">
        <v>13</v>
      </c>
      <c r="L5" s="4" t="s">
        <v>14</v>
      </c>
    </row>
    <row r="6" spans="1:15" ht="94.5" customHeight="1" x14ac:dyDescent="0.3">
      <c r="A6" s="5">
        <v>1</v>
      </c>
      <c r="B6" s="6" t="s">
        <v>23</v>
      </c>
      <c r="C6" s="7" t="s">
        <v>24</v>
      </c>
      <c r="D6" s="7">
        <v>96</v>
      </c>
      <c r="E6" s="7">
        <v>3</v>
      </c>
      <c r="F6" s="8">
        <v>3900</v>
      </c>
      <c r="G6" s="8">
        <v>3850</v>
      </c>
      <c r="H6" s="8">
        <v>4100</v>
      </c>
      <c r="I6" s="9">
        <f>ROUND(SUM(F6:H6)/E6,2)</f>
        <v>3950</v>
      </c>
      <c r="J6" s="9">
        <f>SQRT(IF(E6=3,((F6-I6)*(F6-I6)+(G6-I6)*(G6-I6)+(H6-I6)*(H6-I6))/(E6-1),IF(E6=4,((F6-I6)*(F6-I6)+(G6-I6)*(G6-I6)+(H6-I6)*(H6-I6)+(#REF!-I6)*(#REF!-I6))/(E6-1),IF(E6=5,((F6-I6)*(F6-I6)+(G6-I6)*(G6-I6)+(H6-I6)*(H6-I6)+(#REF!-I6)*(#REF!-I6)+(#REF!-I6)*(#REF!-I6))/(E6-1),IF(E6=6,((F6-I6)*(F6-I6)+(G6-I6)*(G6-I6)+(H6-I6)*(H6-I6)+(#REF!-I6)*(#REF!-I6)+(#REF!-I6)*(#REF!-I6)+(#REF!-I6)*(#REF!-I6))/(E6-1),IF(E6=7,((F6-I6)*(F6-I6)+(G6-I6)*(G6-I6)+(H6-I6)*(H6-I6)+(#REF!-I6)*(#REF!-I6)+(#REF!-I6)*(#REF!-I6)+(#REF!-I6)*(#REF!-I6)+(#REF!-I6)*(#REF!-I6))/(E6-1),"МНОГО ПОСТАЩИКОВ"))))))</f>
        <v>132.28756555322954</v>
      </c>
      <c r="K6" s="9">
        <f t="shared" ref="K6" si="0">J6/I6*100</f>
        <v>3.349052292486824</v>
      </c>
      <c r="L6" s="9">
        <f t="shared" ref="L6" si="1">D6*I6</f>
        <v>379200</v>
      </c>
      <c r="M6" s="10"/>
      <c r="N6" s="10"/>
    </row>
    <row r="7" spans="1:15" ht="30" customHeight="1" x14ac:dyDescent="0.25">
      <c r="A7" s="41" t="s">
        <v>15</v>
      </c>
      <c r="B7" s="42"/>
      <c r="C7" s="11"/>
      <c r="D7" s="11"/>
      <c r="E7" s="9"/>
      <c r="F7" s="9"/>
      <c r="G7" s="9"/>
      <c r="H7" s="9"/>
      <c r="I7" s="9"/>
      <c r="J7" s="9"/>
      <c r="K7" s="9"/>
      <c r="L7" s="11">
        <f>SUM(L6:L6)</f>
        <v>379200</v>
      </c>
      <c r="M7" s="12"/>
      <c r="N7" s="10"/>
      <c r="O7" s="10"/>
    </row>
    <row r="8" spans="1:15" ht="15" customHeight="1" x14ac:dyDescent="0.25">
      <c r="A8" s="37" t="s">
        <v>8</v>
      </c>
      <c r="B8" s="37"/>
      <c r="C8" s="37"/>
      <c r="D8" s="13"/>
      <c r="E8" s="14"/>
      <c r="F8" s="14"/>
      <c r="G8" s="14"/>
      <c r="H8" s="14"/>
      <c r="I8" s="14"/>
      <c r="J8" s="14"/>
      <c r="K8" s="13"/>
      <c r="L8" s="13"/>
    </row>
    <row r="9" spans="1:15" ht="30.75" customHeight="1" x14ac:dyDescent="0.25">
      <c r="A9" s="40" t="s">
        <v>16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5" ht="44.25" customHeight="1" thickBot="1" x14ac:dyDescent="0.3">
      <c r="A10" s="26" t="s">
        <v>12</v>
      </c>
      <c r="B10" s="26"/>
      <c r="C10" s="15"/>
      <c r="D10" s="16"/>
      <c r="E10" s="16"/>
      <c r="F10" s="16"/>
      <c r="G10" s="37" t="s">
        <v>22</v>
      </c>
      <c r="H10" s="37"/>
      <c r="I10" s="37"/>
      <c r="J10" s="17"/>
      <c r="K10" s="16" t="s">
        <v>21</v>
      </c>
      <c r="L10" s="16"/>
    </row>
    <row r="11" spans="1:15" ht="15.75" customHeight="1" x14ac:dyDescent="0.25">
      <c r="A11" s="38" t="s">
        <v>25</v>
      </c>
      <c r="B11" s="38"/>
      <c r="C11" s="16"/>
      <c r="D11" s="16"/>
      <c r="E11" s="16"/>
      <c r="F11" s="16"/>
      <c r="G11" s="19"/>
      <c r="H11" s="16"/>
      <c r="K11" s="16"/>
      <c r="L11" s="16"/>
    </row>
    <row r="12" spans="1:15" x14ac:dyDescent="0.25">
      <c r="G12" s="16"/>
      <c r="H12" s="16"/>
      <c r="J12" s="16"/>
      <c r="K12" s="16"/>
      <c r="L12" s="18"/>
    </row>
    <row r="13" spans="1:15" x14ac:dyDescent="0.25">
      <c r="G13" s="16"/>
    </row>
    <row r="14" spans="1:15" x14ac:dyDescent="0.25">
      <c r="G14" s="16"/>
    </row>
    <row r="15" spans="1:15" x14ac:dyDescent="0.25">
      <c r="G15" s="16"/>
    </row>
  </sheetData>
  <mergeCells count="17">
    <mergeCell ref="A11:B11"/>
    <mergeCell ref="C3:L3"/>
    <mergeCell ref="B4:B5"/>
    <mergeCell ref="A9:L9"/>
    <mergeCell ref="A8:C8"/>
    <mergeCell ref="A7:B7"/>
    <mergeCell ref="C2:L2"/>
    <mergeCell ref="A1:L1"/>
    <mergeCell ref="A10:B10"/>
    <mergeCell ref="A2:B2"/>
    <mergeCell ref="A3:B3"/>
    <mergeCell ref="C4:C5"/>
    <mergeCell ref="D4:D5"/>
    <mergeCell ref="F4:H4"/>
    <mergeCell ref="I4:K4"/>
    <mergeCell ref="A4:A5"/>
    <mergeCell ref="G10:I10"/>
  </mergeCells>
  <phoneticPr fontId="1" type="noConversion"/>
  <pageMargins left="0.39370078740157483" right="0.31496062992125984" top="0.35433070866141736" bottom="0.35433070866141736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A387-43A6-48D9-8C82-3DBC6E8F662B}">
  <dimension ref="A1"/>
  <sheetViews>
    <sheetView workbookViewId="0">
      <selection activeCell="L7" sqref="A1:L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Расчёт цен</vt:lpstr>
      <vt:lpstr>Лист1</vt:lpstr>
      <vt:lpstr>'Расчёт цен'!Область_печати</vt:lpstr>
    </vt:vector>
  </TitlesOfParts>
  <Company>Administratciya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</dc:creator>
  <cp:lastModifiedBy>UserBobkov</cp:lastModifiedBy>
  <cp:lastPrinted>2024-10-24T11:40:42Z</cp:lastPrinted>
  <dcterms:created xsi:type="dcterms:W3CDTF">2014-03-05T05:54:04Z</dcterms:created>
  <dcterms:modified xsi:type="dcterms:W3CDTF">2026-08-24T11:02:27Z</dcterms:modified>
</cp:coreProperties>
</file>