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media/image3.wmf" ContentType="image/x-wm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<sst xmlns="http://schemas.openxmlformats.org/spreadsheetml/2006/main" count="94" uniqueCount="68">
  <si>
    <t xml:space="preserve">Приложение 2. 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</si>
  <si>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 xml:space="preserve">Используемый метод определения НМЦК
с обоснованием:</t>
  </si>
  <si>
    <r>
      <rPr>
        <sz val="11"/>
        <color rgb="FF000000"/>
        <rFont val="Times New Roman"/>
        <family val="1"/>
        <charset val="204"/>
      </rPr>
      <t xml:space="preserve">Начальная максимальная цена рассчитана в соответствии с ч.12 ст. 22 Федерального закона от 05.04.2013 №44-ФЗ иным методом (по коммерческому предложению одного  поставщика).
Обоснование невозможности применения методов определения начальной максимальной цены согласно ч.1 ст. 22 Федерального закона от 05.04.2013 №44-ФЗ:
1) метод сопоставимых рыночных цен невозможно использовать из-за отсутствия в месте </t>
    </r>
    <r>
      <rPr>
        <sz val="11"/>
        <color rgb="FFFF0000"/>
        <rFont val="Times New Roman"/>
        <family val="1"/>
        <charset val="204"/>
      </rPr>
      <t xml:space="preserve">поставки товара/оказания услуг</t>
    </r>
    <r>
      <rPr>
        <sz val="11"/>
        <color rgb="FF000000"/>
        <rFont val="Times New Roman"/>
        <family val="1"/>
        <charset val="204"/>
      </rPr>
      <t xml:space="preserve"> иных поставщиков. В открытых источниках сведения о ценах на </t>
    </r>
    <r>
      <rPr>
        <sz val="11"/>
        <color rgb="FFFF0000"/>
        <rFont val="Times New Roman"/>
        <family val="1"/>
        <charset val="204"/>
      </rPr>
      <t xml:space="preserve">данный товар/услуги</t>
    </r>
    <r>
      <rPr>
        <sz val="11"/>
        <color rgb="FF000000"/>
        <rFont val="Times New Roman"/>
        <family val="1"/>
        <charset val="204"/>
      </rPr>
      <t xml:space="preserve"> в месте </t>
    </r>
    <r>
      <rPr>
        <sz val="11"/>
        <color rgb="FFFF0000"/>
        <rFont val="Times New Roman"/>
        <family val="1"/>
        <charset val="204"/>
      </rPr>
      <t xml:space="preserve">поставки товара/оказания услуг</t>
    </r>
    <r>
      <rPr>
        <sz val="11"/>
        <color rgb="FF000000"/>
        <rFont val="Times New Roman"/>
        <family val="1"/>
        <charset val="204"/>
      </rPr>
      <t xml:space="preserve"> отсутствуют. На запрос ценовых предложений на поставку </t>
    </r>
    <r>
      <rPr>
        <sz val="11"/>
        <color rgb="FFFF0000"/>
        <rFont val="Times New Roman"/>
        <family val="1"/>
        <charset val="204"/>
      </rPr>
      <t xml:space="preserve">товара/оказание услуг</t>
    </r>
    <r>
      <rPr>
        <sz val="11"/>
        <color rgb="FF000000"/>
        <rFont val="Times New Roman"/>
        <family val="1"/>
        <charset val="204"/>
      </rPr>
      <t xml:space="preserve"> в месте </t>
    </r>
    <r>
      <rPr>
        <sz val="11"/>
        <color rgb="FFFF0000"/>
        <rFont val="Times New Roman"/>
        <family val="1"/>
        <charset val="204"/>
      </rPr>
      <t xml:space="preserve">поставки товара/оказания услуг</t>
    </r>
    <r>
      <rPr>
        <sz val="11"/>
        <color rgb="FF000000"/>
        <rFont val="Times New Roman"/>
        <family val="1"/>
        <charset val="204"/>
      </rPr>
      <t xml:space="preserve"> был получен один ответ. На запрос цен в ЕИС № 0319100037526000075 (ред. №01) от 29.04.2026 предложений так же не поступило;
2) нормативный метод невозможно использовать, так как на </t>
    </r>
    <r>
      <rPr>
        <sz val="11"/>
        <color rgb="FFFF0000"/>
        <rFont val="Times New Roman"/>
        <family val="1"/>
        <charset val="204"/>
      </rPr>
      <t xml:space="preserve">поставку товара/оказание услуг</t>
    </r>
    <r>
      <rPr>
        <sz val="11"/>
        <color rgb="FF000000"/>
        <rFont val="Times New Roman"/>
        <family val="1"/>
        <charset val="204"/>
      </rPr>
      <t xml:space="preserve"> не предусмотрено установление предельной цены;
3) тарифный метод невозможно использовать, так как цены на </t>
    </r>
    <r>
      <rPr>
        <sz val="11"/>
        <color rgb="FFFF0000"/>
        <rFont val="Times New Roman"/>
        <family val="1"/>
        <charset val="204"/>
      </rPr>
      <t xml:space="preserve">поставку товара/оказание услу</t>
    </r>
    <r>
      <rPr>
        <sz val="11"/>
        <color rgb="FF000000"/>
        <rFont val="Times New Roman"/>
        <family val="1"/>
        <charset val="204"/>
      </rPr>
      <t xml:space="preserve">г в месте </t>
    </r>
    <r>
      <rPr>
        <sz val="11"/>
        <color rgb="FFFF0000"/>
        <rFont val="Times New Roman"/>
        <family val="1"/>
        <charset val="204"/>
      </rPr>
      <t xml:space="preserve">поставки товара/оказания услуг</t>
    </r>
    <r>
      <rPr>
        <sz val="11"/>
        <color rgb="FF000000"/>
        <rFont val="Times New Roman"/>
        <family val="1"/>
        <charset val="204"/>
      </rPr>
      <t xml:space="preserve"> не подлежат государственному регулированию и не установлены муниципальным правовым актом;
4) проектно-сметный метод не применяется, так как предметом закупки не являются строительство, реконструкция, капитальный ремонт, снос объекта капитального строительства, проведение работ по сохранению объектов культурного наследия (памятников истории и культуры) народов Российской Федерации, а также текущий ремонт зданий, строений, сооружений, помещений;
5) затратный метод невозможно использовать, так как ФГБУ «Среднесибирское УГМС» не имеет возможности рассчитать сумму произведенных затрат на производство, транспортировку, хранение, страхование, определение прибыли по </t>
    </r>
    <r>
      <rPr>
        <sz val="11"/>
        <color rgb="FFFF0000"/>
        <rFont val="Times New Roman"/>
        <family val="1"/>
        <charset val="204"/>
      </rPr>
      <t xml:space="preserve">поставке товара/оказанию услуг. 
</t>
    </r>
    <r>
      <rPr>
        <sz val="11"/>
        <color rgb="FF000000"/>
        <rFont val="Times New Roman"/>
        <family val="1"/>
        <charset val="204"/>
      </rPr>
      <t xml:space="preserve">
</t>
    </r>
  </si>
  <si>
    <t xml:space="preserve">РАСЧЕТ НМЦК</t>
  </si>
  <si>
    <t xml:space="preserve">Расчет НМЦК произведен по формуле:
V - количество (объем) закупаемого товара;
Цi - цена единицы товара                            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</si>
  <si>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</si>
  <si>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</si>
  <si>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</si>
  <si>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</si>
  <si>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</si>
  <si>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Предложение 1</t>
  </si>
  <si>
    <t xml:space="preserve">{Поставщик_4}</t>
  </si>
  <si>
    <t xml:space="preserve">{Поставщик_5}</t>
  </si>
  <si>
    <t xml:space="preserve">{Поставщик_6}</t>
  </si>
  <si>
    <t xml:space="preserve">{Поставщик_7}</t>
  </si>
  <si>
    <t xml:space="preserve">{Поставщик_8}</t>
  </si>
  <si>
    <t xml:space="preserve">{Поставщик_9}</t>
  </si>
  <si>
    <t xml:space="preserve">{Поставщик_10}</t>
  </si>
  <si>
    <t xml:space="preserve">{Поставщик_11}</t>
  </si>
  <si>
    <t xml:space="preserve">{Поставщик_12}</t>
  </si>
  <si>
    <t xml:space="preserve">{Поставщик_13}</t>
  </si>
  <si>
    <t xml:space="preserve">{Поставщик_14}</t>
  </si>
  <si>
    <t xml:space="preserve">{Поставщик_15}</t>
  </si>
  <si>
    <t xml:space="preserve">{Поставщик_16}</t>
  </si>
  <si>
    <t xml:space="preserve">{Поставщик_17}</t>
  </si>
  <si>
    <t xml:space="preserve">{Поставщик_18}</t>
  </si>
  <si>
    <t xml:space="preserve">{Поставщик_19}</t>
  </si>
  <si>
    <t xml:space="preserve">{Поставщик_20}</t>
  </si>
  <si>
    <t xml:space="preserve">Среднее квадратичное отклонение</t>
  </si>
  <si>
    <t xml:space="preserve">Коэффициент вариации (%)</t>
  </si>
  <si>
    <t xml:space="preserve">Итого по позиции</t>
  </si>
  <si>
    <t xml:space="preserve">Цена (руб.)</t>
  </si>
  <si>
    <t xml:space="preserve">Колонка хроматографическая</t>
  </si>
  <si>
    <t xml:space="preserve">26.51.82.190</t>
  </si>
  <si>
    <t xml:space="preserve">шт.</t>
  </si>
  <si>
    <t xml:space="preserve">{Цена_4}</t>
  </si>
  <si>
    <t xml:space="preserve">{Цена_5}</t>
  </si>
  <si>
    <t xml:space="preserve">{Цена_6}</t>
  </si>
  <si>
    <t xml:space="preserve">{Цена_7}</t>
  </si>
  <si>
    <t xml:space="preserve">{Цена_8}</t>
  </si>
  <si>
    <t xml:space="preserve">{Цена_9}</t>
  </si>
  <si>
    <t xml:space="preserve">{Цена_10}</t>
  </si>
  <si>
    <t xml:space="preserve">{Цена_11}</t>
  </si>
  <si>
    <t xml:space="preserve">{Цена_12}</t>
  </si>
  <si>
    <t xml:space="preserve">{Цена_13}</t>
  </si>
  <si>
    <t xml:space="preserve">{Цена_14}</t>
  </si>
  <si>
    <t xml:space="preserve">{Цена_15}</t>
  </si>
  <si>
    <t xml:space="preserve">{Цена_16}</t>
  </si>
  <si>
    <t xml:space="preserve">{Цена_17}</t>
  </si>
  <si>
    <t xml:space="preserve">{Цена_18}</t>
  </si>
  <si>
    <t xml:space="preserve">{Цена_19}</t>
  </si>
  <si>
    <t xml:space="preserve">{Цена_20}</t>
  </si>
  <si>
    <t xml:space="preserve">Предколонка</t>
  </si>
  <si>
    <t xml:space="preserve">Упак.</t>
  </si>
  <si>
    <t xml:space="preserve">Лампа дейтериевая
для детектора с диодной матрицей</t>
  </si>
  <si>
    <t xml:space="preserve">Галогеновая лампа для детектора диодная матрица</t>
  </si>
  <si>
    <t xml:space="preserve">Ксеноновая лампа для RF-62E</t>
  </si>
  <si>
    <t xml:space="preserve">Фильтр всасывания в сборе с трубкой</t>
  </si>
  <si>
    <t xml:space="preserve">Итого:</t>
  </si>
  <si>
    <t xml:space="preserve">НМЦК устанавливается в размере</t>
  </si>
  <si>
    <t xml:space="preserve">руб.</t>
  </si>
  <si>
    <t xml:space="preserve">Дата подготовки обоснования НМЦК</t>
  </si>
  <si>
    <t xml:space="preserve">Ответственный за обоснование НМЦК</t>
  </si>
  <si>
    <t xml:space="preserve">Начальник ООМОС</t>
  </si>
  <si>
    <t xml:space="preserve">Михалькова И.В.</t>
  </si>
  <si>
    <t xml:space="preserve">(должность)</t>
  </si>
  <si>
    <t xml:space="preserve">(подпись)</t>
  </si>
  <si>
    <t xml:space="preserve">(ФИО)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</si>
</sst>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0.00#########"/>
    <numFmt numFmtId="167" formatCode="@"/>
    <numFmt numFmtId="168" formatCode="General"/>
    <numFmt numFmtId="169" formatCode="#,##0.00"/>
    <numFmt numFmtId="170" formatCode="#,##0.00#"/>
    <numFmt numFmtId="171" formatCode="dd/mm/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i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82080</xdr:colOff>
      <xdr:row>4</xdr:row>
      <xdr:rowOff>155520</xdr:rowOff>
    </xdr:from>
    <xdr:to>
      <xdr:col>1</xdr:col>
      <xdr:colOff>884520</xdr:colOff>
      <xdr:row>4</xdr:row>
      <xdr:rowOff>579600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2080" y="3705120"/>
          <a:ext cx="1431000" cy="42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23</xdr:col>
      <xdr:colOff>123840</xdr:colOff>
      <xdr:row>6</xdr:row>
      <xdr:rowOff>76320</xdr:rowOff>
    </xdr:from>
    <xdr:to>
      <xdr:col>23</xdr:col>
      <xdr:colOff>1189080</xdr:colOff>
      <xdr:row>6</xdr:row>
      <xdr:rowOff>513000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381600" y="5254920"/>
          <a:ext cx="1065240" cy="43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24</xdr:col>
      <xdr:colOff>181080</xdr:colOff>
      <xdr:row>6</xdr:row>
      <xdr:rowOff>57240</xdr:rowOff>
    </xdr:from>
    <xdr:to>
      <xdr:col>24</xdr:col>
      <xdr:colOff>1360800</xdr:colOff>
      <xdr:row>6</xdr:row>
      <xdr:rowOff>474840</xdr:rowOff>
    </xdr:to>
    <xdr:pic>
      <xdr:nvPicPr>
        <xdr:cNvPr id="2" name="Picture 1" descr=""/>
        <xdr:cNvPicPr/>
      </xdr:nvPicPr>
      <xdr:blipFill>
        <a:blip r:embed="rId3"/>
        <a:stretch/>
      </xdr:blipFill>
      <xdr:spPr>
        <a:xfrm>
          <a:off x="11084760" y="5235840"/>
          <a:ext cx="1179720" cy="417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048576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100" zoomScalePageLayoutView="100" workbookViewId="0">
      <selection pane="topLeft" activeCell="C17" activeCellId="0" sqref="C1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32.14"/>
    <col collapsed="false" customWidth="true" hidden="false" outlineLevel="0" max="3" min="3" style="1" width="22.7"/>
    <col collapsed="false" customWidth="true" hidden="false" outlineLevel="0" max="4" min="4" style="1" width="17.3"/>
    <col collapsed="false" customWidth="true" hidden="false" outlineLevel="0" max="5" min="5" style="1" width="13.71"/>
    <col collapsed="false" customWidth="true" hidden="false" outlineLevel="0" max="6" min="6" style="2" width="22"/>
    <col collapsed="false" customWidth="true" hidden="true" outlineLevel="0" max="23" min="7" style="2" width="22"/>
    <col collapsed="false" customWidth="true" hidden="false" outlineLevel="0" max="24" min="24" style="2" width="20.57"/>
    <col collapsed="false" customWidth="true" hidden="false" outlineLevel="0" max="25" min="25" style="2" width="23"/>
    <col collapsed="false" customWidth="true" hidden="false" outlineLevel="0" max="26" min="26" style="1" width="27.72"/>
    <col collapsed="false" customWidth="true" hidden="false" outlineLevel="0" max="27" min="27" style="1" width="18.43"/>
    <col collapsed="false" customWidth="true" hidden="false" outlineLevel="0" max="1021" min="28" style="1" width="9.14"/>
    <col collapsed="false" customWidth="false" hidden="false" outlineLevel="0" max="16384" min="1022" style="1" width="9"/>
  </cols>
  <sheetData>
    <row r="1" customFormat="false" ht="48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true" outlineLevel="0" collapsed="false"/>
    <row r="3" customFormat="false" ht="190.25" hidden="false" customHeight="true" outlineLevel="0" collapsed="false">
      <c r="A3" s="4" t="s">
        <v>1</v>
      </c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26.2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98.25" hidden="false" customHeight="true" outlineLevel="0" collapsed="false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30" hidden="false" customHeight="true" outlineLevel="0" collapsed="false">
      <c r="A6" s="8" t="s">
        <v>5</v>
      </c>
      <c r="B6" s="8" t="s">
        <v>6</v>
      </c>
      <c r="C6" s="9" t="s">
        <v>7</v>
      </c>
      <c r="D6" s="8" t="s">
        <v>8</v>
      </c>
      <c r="E6" s="10" t="s">
        <v>9</v>
      </c>
      <c r="F6" s="11" t="s">
        <v>10</v>
      </c>
      <c r="G6" s="12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  <c r="P6" s="11" t="s">
        <v>20</v>
      </c>
      <c r="Q6" s="11" t="s">
        <v>21</v>
      </c>
      <c r="R6" s="11" t="s">
        <v>22</v>
      </c>
      <c r="S6" s="11" t="s">
        <v>23</v>
      </c>
      <c r="T6" s="11" t="s">
        <v>24</v>
      </c>
      <c r="U6" s="11" t="s">
        <v>25</v>
      </c>
      <c r="V6" s="11" t="s">
        <v>26</v>
      </c>
      <c r="W6" s="11" t="s">
        <v>27</v>
      </c>
      <c r="X6" s="13" t="s">
        <v>28</v>
      </c>
      <c r="Y6" s="13" t="s">
        <v>29</v>
      </c>
      <c r="Z6" s="9" t="s">
        <v>30</v>
      </c>
    </row>
    <row r="7" customFormat="false" ht="45" hidden="false" customHeight="true" outlineLevel="0" collapsed="false">
      <c r="A7" s="8"/>
      <c r="B7" s="8"/>
      <c r="C7" s="9"/>
      <c r="D7" s="8"/>
      <c r="E7" s="10"/>
      <c r="F7" s="11" t="s">
        <v>31</v>
      </c>
      <c r="G7" s="12" t="s">
        <v>31</v>
      </c>
      <c r="H7" s="11" t="s">
        <v>31</v>
      </c>
      <c r="I7" s="11" t="s">
        <v>31</v>
      </c>
      <c r="J7" s="11" t="s">
        <v>31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1" t="s">
        <v>31</v>
      </c>
      <c r="Q7" s="11" t="s">
        <v>31</v>
      </c>
      <c r="R7" s="11" t="s">
        <v>31</v>
      </c>
      <c r="S7" s="11" t="s">
        <v>31</v>
      </c>
      <c r="T7" s="11" t="s">
        <v>31</v>
      </c>
      <c r="U7" s="11" t="s">
        <v>31</v>
      </c>
      <c r="V7" s="11" t="s">
        <v>31</v>
      </c>
      <c r="W7" s="11" t="s">
        <v>31</v>
      </c>
      <c r="X7" s="14"/>
      <c r="Y7" s="14"/>
      <c r="Z7" s="9"/>
    </row>
    <row r="8" customFormat="false" ht="13.8" hidden="false" customHeight="false" outlineLevel="0" collapsed="false">
      <c r="A8" s="15" t="n">
        <f aca="false">IF(ISBLANK(B8),"",COUNTA($B$8:B8))</f>
        <v>1</v>
      </c>
      <c r="B8" s="16" t="s">
        <v>32</v>
      </c>
      <c r="C8" s="17" t="s">
        <v>33</v>
      </c>
      <c r="D8" s="18" t="s">
        <v>34</v>
      </c>
      <c r="E8" s="18" t="n">
        <v>1</v>
      </c>
      <c r="F8" s="19" t="n">
        <v>64492.47</v>
      </c>
      <c r="G8" s="12" t="s">
        <v>35</v>
      </c>
      <c r="H8" s="11" t="s">
        <v>36</v>
      </c>
      <c r="I8" s="11" t="s">
        <v>37</v>
      </c>
      <c r="J8" s="11" t="s">
        <v>38</v>
      </c>
      <c r="K8" s="11" t="s">
        <v>39</v>
      </c>
      <c r="L8" s="11" t="s">
        <v>40</v>
      </c>
      <c r="M8" s="11" t="s">
        <v>41</v>
      </c>
      <c r="N8" s="11" t="s">
        <v>42</v>
      </c>
      <c r="O8" s="11" t="s">
        <v>43</v>
      </c>
      <c r="P8" s="11" t="s">
        <v>44</v>
      </c>
      <c r="Q8" s="11" t="s">
        <v>45</v>
      </c>
      <c r="R8" s="11" t="s">
        <v>46</v>
      </c>
      <c r="S8" s="11" t="s">
        <v>47</v>
      </c>
      <c r="T8" s="11" t="s">
        <v>48</v>
      </c>
      <c r="U8" s="11" t="s">
        <v>49</v>
      </c>
      <c r="V8" s="11" t="s">
        <v>50</v>
      </c>
      <c r="W8" s="11" t="s">
        <v>51</v>
      </c>
      <c r="X8" s="20" t="n">
        <v>0</v>
      </c>
      <c r="Y8" s="19" t="n">
        <v>0</v>
      </c>
      <c r="Z8" s="11" t="n">
        <f aca="false">ROUND(E8*F8,2)</f>
        <v>64492.47</v>
      </c>
      <c r="AA8" s="2"/>
      <c r="AB8" s="2"/>
    </row>
    <row r="9" customFormat="false" ht="13.8" hidden="false" customHeight="false" outlineLevel="0" collapsed="false">
      <c r="A9" s="15" t="n">
        <f aca="false">IF(ISBLANK(B9),"",COUNTA($B$8:B9))</f>
        <v>2</v>
      </c>
      <c r="B9" s="21" t="s">
        <v>52</v>
      </c>
      <c r="C9" s="17" t="s">
        <v>33</v>
      </c>
      <c r="D9" s="22" t="s">
        <v>53</v>
      </c>
      <c r="E9" s="22" t="n">
        <v>1</v>
      </c>
      <c r="F9" s="11" t="n">
        <v>20079.75</v>
      </c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20" t="n">
        <v>0</v>
      </c>
      <c r="Y9" s="19" t="n">
        <v>0</v>
      </c>
      <c r="Z9" s="11" t="n">
        <f aca="false">ROUND(E9*F9,2)</f>
        <v>20079.75</v>
      </c>
      <c r="AA9" s="2"/>
      <c r="AB9" s="2"/>
    </row>
    <row r="10" customFormat="false" ht="25.35" hidden="false" customHeight="false" outlineLevel="0" collapsed="false">
      <c r="A10" s="15" t="n">
        <f aca="false">IF(ISBLANK(B10),"",COUNTA($B$8:B10))</f>
        <v>3</v>
      </c>
      <c r="B10" s="21" t="s">
        <v>54</v>
      </c>
      <c r="C10" s="17" t="s">
        <v>33</v>
      </c>
      <c r="D10" s="22" t="s">
        <v>34</v>
      </c>
      <c r="E10" s="22" t="n">
        <v>1</v>
      </c>
      <c r="F10" s="11" t="n">
        <v>93913.42</v>
      </c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20" t="n">
        <v>0</v>
      </c>
      <c r="Y10" s="19" t="n">
        <v>0</v>
      </c>
      <c r="Z10" s="11" t="n">
        <f aca="false">ROUND(E10*F10,2)</f>
        <v>93913.42</v>
      </c>
      <c r="AA10" s="2"/>
      <c r="AB10" s="2"/>
    </row>
    <row r="11" customFormat="false" ht="25.35" hidden="false" customHeight="false" outlineLevel="0" collapsed="false">
      <c r="A11" s="15" t="n">
        <f aca="false">IF(ISBLANK(B11),"",COUNTA($B$8:B11))</f>
        <v>4</v>
      </c>
      <c r="B11" s="21" t="s">
        <v>55</v>
      </c>
      <c r="C11" s="17" t="s">
        <v>33</v>
      </c>
      <c r="D11" s="22" t="s">
        <v>34</v>
      </c>
      <c r="E11" s="22" t="n">
        <v>1</v>
      </c>
      <c r="F11" s="11" t="n">
        <v>9731.04</v>
      </c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20" t="n">
        <v>0</v>
      </c>
      <c r="Y11" s="19" t="n">
        <v>0</v>
      </c>
      <c r="Z11" s="11" t="n">
        <f aca="false">ROUND(E11*F11,2)</f>
        <v>9731.04</v>
      </c>
      <c r="AA11" s="2"/>
      <c r="AB11" s="2"/>
    </row>
    <row r="12" customFormat="false" ht="13.8" hidden="false" customHeight="false" outlineLevel="0" collapsed="false">
      <c r="A12" s="15" t="n">
        <f aca="false">IF(ISBLANK(B12),"",COUNTA($B$8:B12))</f>
        <v>5</v>
      </c>
      <c r="B12" s="21" t="s">
        <v>56</v>
      </c>
      <c r="C12" s="17" t="s">
        <v>33</v>
      </c>
      <c r="D12" s="22" t="s">
        <v>34</v>
      </c>
      <c r="E12" s="22" t="n">
        <v>1</v>
      </c>
      <c r="F12" s="11" t="n">
        <v>320936.36</v>
      </c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0" t="n">
        <v>0</v>
      </c>
      <c r="Y12" s="19" t="n">
        <v>0</v>
      </c>
      <c r="Z12" s="11" t="n">
        <f aca="false">ROUND(E12*F12,2)</f>
        <v>320936.36</v>
      </c>
      <c r="AA12" s="2"/>
      <c r="AB12" s="2"/>
    </row>
    <row r="13" customFormat="false" ht="13.8" hidden="false" customHeight="false" outlineLevel="0" collapsed="false">
      <c r="A13" s="15" t="n">
        <f aca="false">IF(ISBLANK(B13),"",COUNTA($B$8:B13))</f>
        <v>6</v>
      </c>
      <c r="B13" s="21" t="s">
        <v>57</v>
      </c>
      <c r="C13" s="17" t="s">
        <v>33</v>
      </c>
      <c r="D13" s="22" t="s">
        <v>34</v>
      </c>
      <c r="E13" s="22" t="n">
        <v>1</v>
      </c>
      <c r="F13" s="11" t="n">
        <v>20386.35</v>
      </c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20" t="n">
        <v>0</v>
      </c>
      <c r="Y13" s="19" t="n">
        <v>0</v>
      </c>
      <c r="Z13" s="11" t="n">
        <f aca="false">ROUND(E13*F13,2)</f>
        <v>20386.35</v>
      </c>
      <c r="AA13" s="2"/>
      <c r="AB13" s="2"/>
    </row>
    <row r="14" customFormat="false" ht="15" hidden="false" customHeight="false" outlineLevel="0" collapsed="false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4" t="s">
        <v>58</v>
      </c>
      <c r="Z14" s="11" t="n">
        <f aca="false">SUM(Z8:Z13)</f>
        <v>529539.39</v>
      </c>
    </row>
    <row r="15" customFormat="false" ht="15" hidden="false" customHeight="false" outlineLevel="0" collapsed="false">
      <c r="A15" s="25" t="s">
        <v>59</v>
      </c>
      <c r="B15" s="25"/>
      <c r="C15" s="26" t="n">
        <f aca="false">$Z$14</f>
        <v>529539.39</v>
      </c>
      <c r="D15" s="27" t="s">
        <v>60</v>
      </c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</row>
    <row r="16" customFormat="false" ht="15" hidden="false" customHeight="false" outlineLevel="0" collapsed="false">
      <c r="A16" s="25"/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</row>
    <row r="17" customFormat="false" ht="13.8" hidden="false" customHeight="false" outlineLevel="0" collapsed="false">
      <c r="A17" s="25" t="s">
        <v>61</v>
      </c>
      <c r="B17" s="25"/>
      <c r="C17" s="31" t="n">
        <v>46157</v>
      </c>
      <c r="D17" s="28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customFormat="false" ht="29.25" hidden="false" customHeight="true" outlineLevel="0" collapsed="false">
      <c r="A18" s="25" t="s">
        <v>62</v>
      </c>
      <c r="B18" s="25"/>
      <c r="C18" s="32" t="s">
        <v>63</v>
      </c>
      <c r="D18" s="28"/>
      <c r="E18" s="28" t="s">
        <v>64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</row>
    <row r="19" customFormat="false" ht="15" hidden="false" customHeight="false" outlineLevel="0" collapsed="false">
      <c r="C19" s="33" t="s">
        <v>65</v>
      </c>
      <c r="D19" s="33" t="s">
        <v>66</v>
      </c>
      <c r="E19" s="33" t="s">
        <v>67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Z1"/>
    <mergeCell ref="A3:B3"/>
    <mergeCell ref="C3:Z3"/>
    <mergeCell ref="A4:Z4"/>
    <mergeCell ref="A5:Z5"/>
    <mergeCell ref="A6:A7"/>
    <mergeCell ref="B6:B7"/>
    <mergeCell ref="C6:C7"/>
    <mergeCell ref="D6:D7"/>
    <mergeCell ref="E6:E7"/>
    <mergeCell ref="Z6:Z7"/>
    <mergeCell ref="A14:X14"/>
    <mergeCell ref="A15:B15"/>
    <mergeCell ref="A17:B17"/>
    <mergeCell ref="A18:B18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2026-05-15T09:57:16Z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