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0" windowWidth="16260" windowHeight="6120" tabRatio="968"/>
  </bookViews>
  <sheets>
    <sheet name="СИЗ КРЕМ" sheetId="1" r:id="rId1"/>
    <sheet name="Список" sheetId="2" r:id="rId2"/>
  </sheets>
  <definedNames>
    <definedName name="название">Список!$A$2:$A$3</definedName>
  </definedNames>
  <calcPr calcId="145621"/>
</workbook>
</file>

<file path=xl/calcChain.xml><?xml version="1.0" encoding="utf-8"?>
<calcChain xmlns="http://schemas.openxmlformats.org/spreadsheetml/2006/main">
  <c r="C10" i="1" l="1"/>
  <c r="D10" i="1"/>
  <c r="E10" i="1"/>
  <c r="G9" i="1" l="1"/>
  <c r="F9" i="1"/>
  <c r="I9" i="1" s="1"/>
  <c r="H9" i="1" l="1"/>
  <c r="G8" i="1" l="1"/>
  <c r="F8" i="1"/>
  <c r="I8" i="1" s="1"/>
  <c r="I10" i="1" s="1"/>
  <c r="H8" i="1" l="1"/>
</calcChain>
</file>

<file path=xl/sharedStrings.xml><?xml version="1.0" encoding="utf-8"?>
<sst xmlns="http://schemas.openxmlformats.org/spreadsheetml/2006/main" count="31" uniqueCount="29">
  <si>
    <t>Среднее квадратичное отклонение</t>
  </si>
  <si>
    <t>Коэффициент вариации</t>
  </si>
  <si>
    <t>начальной (максимальной) цены контракта (НМЦК)</t>
  </si>
  <si>
    <t>цены контракта, заключаемого с единственным поставщиком (ЦК)</t>
  </si>
  <si>
    <t>Дата подготовки расчета</t>
  </si>
  <si>
    <t>ОБОСНОВАНИЕ:</t>
  </si>
  <si>
    <t>тарифный метод  (п.8 ст.22 Федерального закона № 44-ФЗ)</t>
  </si>
  <si>
    <t>метод сопоставимых рыночных цен (анализ рынка) (п.2 ст.22 Федерального закона № 44-ФЗ)</t>
  </si>
  <si>
    <t>нормативный метод (п.7 ст.22 Федерального закона № 44-ФЗ)</t>
  </si>
  <si>
    <t>проектно-сметный метод  (п.9 ст.22 Федерального закона № 44-ФЗ)</t>
  </si>
  <si>
    <t>затратный метод  (п.10 ст.22 Федерального закона № 44-ФЗ)</t>
  </si>
  <si>
    <t>РАСЧЕТ:</t>
  </si>
  <si>
    <t>ПРЕДМЕТ КОНТРАКТА:</t>
  </si>
  <si>
    <t>ИСПОЛЬЗУЕМЫЙ МЕТОД ОПРЕДЕЛЕНИЯ ЦЕНЫ:</t>
  </si>
  <si>
    <t>Наименование ТРУ</t>
  </si>
  <si>
    <t>Кол-во, ед.</t>
  </si>
  <si>
    <t>Предлагаемая  цена за 1 ед. ТРУ, руб.</t>
  </si>
  <si>
    <t>Средняя цена за 1 ед. ТРУ, руб.</t>
  </si>
  <si>
    <t>*Значения в графе 8 не должны превышать 33%. В противном случае совокупность значений, используемых в расчете, считается неоднородной и целесообразно провести дополнительные исследования в целях увеличения количества ценовой информации, используемой в расчетах.</t>
  </si>
  <si>
    <t>нормативный метод  и метод сопоставимых рыночных цен (анализ рынка) (пп.2, 7 ст.22 Федерального закона № 44-ФЗ)</t>
  </si>
  <si>
    <t>ЦК, руб.</t>
  </si>
  <si>
    <t>поставка средств индивидуальной защиты</t>
  </si>
  <si>
    <t>Крем для рук защитный  гидрофобный, картридж под дозатор  (1000 мл), срок годности - 36 мес. Соответствие стандарту ТС 019/2011</t>
  </si>
  <si>
    <t>Кремдля рук  регенерирующий, картридж под дозатор  (1000 мл), срок годности - 36 мес. Соответствие стандарту ТС 019/2011</t>
  </si>
  <si>
    <t>Среднерыночная стоимость, руб.</t>
  </si>
  <si>
    <t>19.06.2026</t>
  </si>
  <si>
    <t>Коммерческое предложение № 1</t>
  </si>
  <si>
    <t>Коммерческое предложение № 2</t>
  </si>
  <si>
    <t>Коммерческое предложение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</si>
</sst>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2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8" fillId="0" borderId="0" xfId="0" applyFont="1" applyAlignment="1"/>
    <xf numFmtId="0" fontId="8" fillId="0" borderId="0" xfId="0" applyFont="1"/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/>
    <xf numFmtId="0" fontId="0" fillId="0" borderId="5" xfId="0" applyBorder="1"/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/>
    </xf>
    <xf numFmtId="0" fontId="8" fillId="0" borderId="0" xfId="0" applyFont="1" applyFill="1"/>
    <xf numFmtId="2" fontId="7" fillId="0" borderId="6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1" xfId="0" applyFont="1" applyBorder="1" applyAlignment="1">
      <alignment horizontal="right"/>
    </xf>
    <xf numFmtId="0" fontId="13" fillId="0" borderId="0" xfId="0" applyFont="1" applyBorder="1"/>
    <xf numFmtId="0" fontId="9" fillId="0" borderId="0" xfId="0" applyFont="1" applyBorder="1"/>
    <xf numFmtId="0" fontId="2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/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/>
    <xf numFmtId="0" fontId="2" fillId="0" borderId="13" xfId="0" applyFont="1" applyBorder="1" applyAlignment="1">
      <alignment horizontal="left" vertical="center" wrapText="1"/>
    </xf>
    <xf numFmtId="0" fontId="13" fillId="0" borderId="14" xfId="0" applyFont="1" applyBorder="1" applyAlignment="1"/>
    <xf numFmtId="0" fontId="12" fillId="0" borderId="0" xfId="0" applyFont="1" applyAlignment="1">
      <alignment wrapText="1"/>
    </xf>
    <xf numFmtId="0" fontId="15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/>
    <xf numFmtId="0" fontId="15" fillId="0" borderId="0" xfId="0" applyFont="1" applyBorder="1" applyAlignment="1">
      <alignment horizontal="right"/>
    </xf>
    <xf numFmtId="49" fontId="7" fillId="0" borderId="4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16" sqref="K16"/>
    </sheetView>
  </sheetViews>
  <sheetFormatPr defaultRowHeight="15" x14ac:dyDescent="0.25"/>
  <cols>
    <col min="1" max="1" width="29.85546875" customWidth="1"/>
    <col min="3" max="3" width="14.7109375" customWidth="1"/>
    <col min="4" max="5" width="14.42578125" customWidth="1"/>
    <col min="6" max="9" width="13.42578125" customWidth="1"/>
  </cols>
  <sheetData>
    <row r="1" spans="1:11" s="7" customFormat="1" ht="16.5" customHeight="1" thickTop="1" x14ac:dyDescent="0.3">
      <c r="A1" s="13" t="s">
        <v>5</v>
      </c>
      <c r="B1" s="29" t="s">
        <v>2</v>
      </c>
      <c r="C1" s="30"/>
      <c r="D1" s="30"/>
      <c r="E1" s="30"/>
      <c r="F1" s="31"/>
      <c r="G1" s="32"/>
      <c r="H1" s="6"/>
      <c r="I1" s="6"/>
      <c r="K1" s="22"/>
    </row>
    <row r="2" spans="1:11" s="7" customFormat="1" ht="21" customHeight="1" x14ac:dyDescent="0.3">
      <c r="A2" s="14" t="s">
        <v>12</v>
      </c>
      <c r="B2" s="33" t="s">
        <v>21</v>
      </c>
      <c r="C2" s="34"/>
      <c r="D2" s="34"/>
      <c r="E2" s="34"/>
      <c r="F2" s="35"/>
      <c r="G2" s="36"/>
      <c r="H2" s="6"/>
      <c r="I2" s="6"/>
    </row>
    <row r="3" spans="1:11" ht="45.75" customHeight="1" thickBot="1" x14ac:dyDescent="0.3">
      <c r="A3" s="15" t="s">
        <v>13</v>
      </c>
      <c r="B3" s="37" t="s">
        <v>7</v>
      </c>
      <c r="C3" s="37"/>
      <c r="D3" s="37"/>
      <c r="E3" s="37"/>
      <c r="F3" s="37"/>
      <c r="G3" s="38"/>
    </row>
    <row r="4" spans="1:11" ht="19.5" customHeight="1" thickTop="1" x14ac:dyDescent="0.25">
      <c r="A4" s="16" t="s">
        <v>11</v>
      </c>
    </row>
    <row r="5" spans="1:11" ht="24" customHeight="1" x14ac:dyDescent="0.25">
      <c r="A5" s="49" t="s">
        <v>14</v>
      </c>
      <c r="B5" s="49" t="s">
        <v>15</v>
      </c>
      <c r="C5" s="49" t="s">
        <v>16</v>
      </c>
      <c r="D5" s="49"/>
      <c r="E5" s="49"/>
      <c r="F5" s="49" t="s">
        <v>17</v>
      </c>
      <c r="G5" s="46" t="s">
        <v>0</v>
      </c>
      <c r="H5" s="46" t="s">
        <v>1</v>
      </c>
      <c r="I5" s="46" t="s">
        <v>24</v>
      </c>
    </row>
    <row r="6" spans="1:11" ht="71.25" customHeight="1" x14ac:dyDescent="0.25">
      <c r="A6" s="49"/>
      <c r="B6" s="49"/>
      <c r="C6" s="24" t="s">
        <v>26</v>
      </c>
      <c r="D6" s="24" t="s">
        <v>27</v>
      </c>
      <c r="E6" s="24" t="s">
        <v>28</v>
      </c>
      <c r="F6" s="49"/>
      <c r="G6" s="48"/>
      <c r="H6" s="48"/>
      <c r="I6" s="47"/>
    </row>
    <row r="7" spans="1:11" s="11" customFormat="1" ht="9" customHeight="1" x14ac:dyDescent="0.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10">
        <v>8</v>
      </c>
      <c r="I7" s="9">
        <v>9</v>
      </c>
    </row>
    <row r="8" spans="1:11" ht="86.25" customHeight="1" x14ac:dyDescent="0.25">
      <c r="A8" s="17" t="s">
        <v>22</v>
      </c>
      <c r="B8" s="18">
        <v>2</v>
      </c>
      <c r="C8" s="19">
        <v>898</v>
      </c>
      <c r="D8" s="19">
        <v>915.97</v>
      </c>
      <c r="E8" s="19">
        <v>951.89</v>
      </c>
      <c r="F8" s="2">
        <f>AVERAGE(C8:E8)</f>
        <v>921.95333333333338</v>
      </c>
      <c r="G8" s="2">
        <f>AVEDEV(C8:E8)</f>
        <v>19.957777777777778</v>
      </c>
      <c r="H8" s="2">
        <f>G8/F8*100</f>
        <v>2.1647275470679403</v>
      </c>
      <c r="I8" s="2">
        <f>B8*F8</f>
        <v>1843.9066666666668</v>
      </c>
    </row>
    <row r="9" spans="1:11" ht="80.25" customHeight="1" x14ac:dyDescent="0.25">
      <c r="A9" s="17" t="s">
        <v>23</v>
      </c>
      <c r="B9" s="18">
        <v>2</v>
      </c>
      <c r="C9" s="19">
        <v>1256</v>
      </c>
      <c r="D9" s="19">
        <v>1281.1199999999999</v>
      </c>
      <c r="E9" s="19">
        <v>1331.36</v>
      </c>
      <c r="F9" s="20">
        <f>AVERAGE(C9:E9)</f>
        <v>1289.4933333333331</v>
      </c>
      <c r="G9" s="20">
        <f>AVEDEV(C9:E9)</f>
        <v>27.91111111111104</v>
      </c>
      <c r="H9" s="20">
        <f>G9/F9*100</f>
        <v>2.1645021645021596</v>
      </c>
      <c r="I9" s="20">
        <f>B9*F9</f>
        <v>2578.9866666666662</v>
      </c>
    </row>
    <row r="10" spans="1:11" s="4" customFormat="1" ht="17.25" customHeight="1" x14ac:dyDescent="0.25">
      <c r="A10" s="3"/>
      <c r="B10" s="21"/>
      <c r="C10" s="21">
        <f>SUM(C8:C9)*2</f>
        <v>4308</v>
      </c>
      <c r="D10" s="21">
        <f t="shared" ref="D10:E10" si="0">SUM(D8:D9)*2</f>
        <v>4394.18</v>
      </c>
      <c r="E10" s="21">
        <f t="shared" si="0"/>
        <v>4566.5</v>
      </c>
      <c r="F10" s="26"/>
      <c r="G10" s="26"/>
      <c r="H10" s="26"/>
      <c r="I10" s="21">
        <f>SUM(I8:IP9)</f>
        <v>4422.8933333333334</v>
      </c>
    </row>
    <row r="11" spans="1:11" s="4" customFormat="1" ht="18.75" customHeight="1" x14ac:dyDescent="0.25">
      <c r="A11" s="3" t="s">
        <v>20</v>
      </c>
      <c r="B11" s="50"/>
      <c r="C11" s="51"/>
      <c r="D11" s="51"/>
      <c r="E11" s="51"/>
      <c r="F11" s="51"/>
      <c r="G11" s="51"/>
      <c r="H11" s="51"/>
      <c r="I11" s="23">
        <v>4308</v>
      </c>
    </row>
    <row r="12" spans="1:11" s="4" customFormat="1" ht="15.75" x14ac:dyDescent="0.25">
      <c r="A12" s="5" t="s">
        <v>4</v>
      </c>
      <c r="B12" s="43" t="s">
        <v>25</v>
      </c>
      <c r="C12" s="44"/>
      <c r="D12" s="44"/>
      <c r="E12" s="44"/>
      <c r="F12" s="44"/>
      <c r="G12" s="44"/>
      <c r="H12" s="44"/>
      <c r="I12" s="45"/>
    </row>
    <row r="13" spans="1:11" x14ac:dyDescent="0.25">
      <c r="A13" s="12"/>
      <c r="B13" s="12"/>
    </row>
    <row r="14" spans="1:11" ht="27" customHeight="1" x14ac:dyDescent="0.25">
      <c r="A14" s="39" t="s">
        <v>18</v>
      </c>
      <c r="B14" s="39"/>
      <c r="C14" s="39"/>
      <c r="D14" s="39"/>
      <c r="E14" s="39"/>
      <c r="F14" s="39"/>
      <c r="G14" s="39"/>
      <c r="H14" s="39"/>
      <c r="I14" s="39"/>
    </row>
    <row r="15" spans="1:11" ht="36" customHeight="1" x14ac:dyDescent="0.25">
      <c r="A15" s="40"/>
      <c r="B15" s="41"/>
      <c r="C15" s="27"/>
      <c r="D15" s="42"/>
      <c r="E15" s="41"/>
      <c r="F15" s="27"/>
      <c r="G15" s="28"/>
      <c r="H15" s="25"/>
    </row>
    <row r="16" spans="1:11" ht="15.75" x14ac:dyDescent="0.25">
      <c r="A16" s="27"/>
      <c r="B16" s="27"/>
      <c r="C16" s="27"/>
      <c r="D16" s="27"/>
      <c r="E16" s="27"/>
      <c r="F16" s="27"/>
      <c r="G16" s="27"/>
      <c r="H16" s="25"/>
    </row>
  </sheetData>
  <mergeCells count="15">
    <mergeCell ref="B1:G1"/>
    <mergeCell ref="B2:G2"/>
    <mergeCell ref="B3:G3"/>
    <mergeCell ref="A14:I14"/>
    <mergeCell ref="A15:B15"/>
    <mergeCell ref="D15:E15"/>
    <mergeCell ref="B12:I12"/>
    <mergeCell ref="I5:I6"/>
    <mergeCell ref="G5:G6"/>
    <mergeCell ref="H5:H6"/>
    <mergeCell ref="A5:A6"/>
    <mergeCell ref="B5:B6"/>
    <mergeCell ref="C5:E5"/>
    <mergeCell ref="F5:F6"/>
    <mergeCell ref="B11:H11"/>
  </mergeCells>
  <dataValidations count="1">
    <dataValidation type="list" allowBlank="1" showInputMessage="1" showErrorMessage="1" sqref="B1">
      <formula1>название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Список!$A$6:$A$11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B19" sqref="B19"/>
    </sheetView>
  </sheetViews>
  <sheetFormatPr defaultRowHeight="15.75" x14ac:dyDescent="0.25"/>
  <cols>
    <col min="1" max="1" width="102.7109375" style="1" bestFit="1" customWidth="1"/>
  </cols>
  <sheetData>
    <row r="2" spans="1:1" x14ac:dyDescent="0.25">
      <c r="A2" s="1" t="s">
        <v>2</v>
      </c>
    </row>
    <row r="3" spans="1:1" x14ac:dyDescent="0.25">
      <c r="A3" s="1" t="s">
        <v>3</v>
      </c>
    </row>
    <row r="6" spans="1:1" ht="18.75" x14ac:dyDescent="0.25">
      <c r="A6" s="8" t="s">
        <v>7</v>
      </c>
    </row>
    <row r="7" spans="1:1" ht="18.75" x14ac:dyDescent="0.25">
      <c r="A7" s="8" t="s">
        <v>19</v>
      </c>
    </row>
    <row r="8" spans="1:1" ht="18.75" x14ac:dyDescent="0.25">
      <c r="A8" s="8" t="s">
        <v>8</v>
      </c>
    </row>
    <row r="9" spans="1:1" ht="18.75" x14ac:dyDescent="0.25">
      <c r="A9" s="8" t="s">
        <v>6</v>
      </c>
    </row>
    <row r="10" spans="1:1" ht="18.75" x14ac:dyDescent="0.25">
      <c r="A10" s="8" t="s">
        <v>9</v>
      </c>
    </row>
    <row r="11" spans="1:1" ht="18.75" x14ac:dyDescent="0.25">
      <c r="A11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СИЗ КРЕМ</vt:lpstr>
      <vt:lpstr>Список</vt:lpstr>
      <vt:lpstr>название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Зумарева Лариса Петровна</dc:creator>
  <cp:lastModifiedBy>Митрошенко Вероника Сергеевна</cp:lastModifiedBy>
  <cp:lastPrinted>2026-06-19T05:51:24Z</cp:lastPrinted>
  <dcterms:created xsi:type="dcterms:W3CDTF">2017-05-19T09:58:23Z</dcterms:created>
  <dcterms:modified xsi:type="dcterms:W3CDTF">2026-06-22T05:21:00Z</dcterms:modified>
</cp:coreProperties>
</file>