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-120" yWindow="-120" windowWidth="20730" windowHeight="1116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Лист1!$A$1:$H$450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31" i="1"/>
  <c r="G231"/>
  <c r="H372"/>
  <c r="G372"/>
  <c r="H418"/>
  <c r="G418"/>
  <c r="H427"/>
  <c r="H426"/>
  <c r="G427"/>
  <c r="G426"/>
  <c r="G425"/>
  <c r="F430"/>
  <c r="F428"/>
  <c r="F231"/>
  <c r="F372"/>
  <c r="F418"/>
  <c r="F427"/>
  <c r="F426"/>
  <c r="F425"/>
  <c r="F13"/>
  <c r="E428"/>
  <c r="F40"/>
  <c r="F45"/>
  <c r="F46"/>
  <c r="F47"/>
  <c r="F18" l="1"/>
  <c r="F27"/>
  <c r="C428"/>
  <c r="C59"/>
  <c r="F399"/>
  <c r="G399" s="1"/>
  <c r="H399" s="1"/>
  <c r="F360"/>
  <c r="G360" s="1"/>
  <c r="H360" s="1"/>
  <c r="F26"/>
  <c r="F28"/>
  <c r="F29"/>
  <c r="F25"/>
  <c r="F20"/>
  <c r="F343" l="1"/>
  <c r="G343" s="1"/>
  <c r="H343" s="1"/>
  <c r="F36"/>
  <c r="F11"/>
  <c r="F12"/>
  <c r="F14"/>
  <c r="F15"/>
  <c r="F16"/>
  <c r="F17"/>
  <c r="F31"/>
  <c r="F37"/>
  <c r="F38"/>
  <c r="F49"/>
  <c r="F57"/>
  <c r="E59"/>
  <c r="F415"/>
  <c r="G415" s="1"/>
  <c r="H415" s="1"/>
  <c r="F385"/>
  <c r="G385" s="1"/>
  <c r="H385" s="1"/>
  <c r="F386"/>
  <c r="G386" s="1"/>
  <c r="H386" s="1"/>
  <c r="F384"/>
  <c r="G384" s="1"/>
  <c r="H384" s="1"/>
  <c r="F387"/>
  <c r="G387" s="1"/>
  <c r="H387" s="1"/>
  <c r="F389"/>
  <c r="G389" s="1"/>
  <c r="H389" s="1"/>
  <c r="F403"/>
  <c r="F416"/>
  <c r="G416" s="1"/>
  <c r="H416" s="1"/>
  <c r="D59" l="1"/>
  <c r="F59" s="1"/>
  <c r="F414"/>
  <c r="G414" s="1"/>
  <c r="H414" s="1"/>
  <c r="F413"/>
  <c r="G413" s="1"/>
  <c r="H413" s="1"/>
  <c r="F404"/>
  <c r="G404" s="1"/>
  <c r="H404" s="1"/>
  <c r="F417"/>
  <c r="G417" s="1"/>
  <c r="H417" s="1"/>
  <c r="F405"/>
  <c r="G405" s="1"/>
  <c r="H405" s="1"/>
  <c r="G403"/>
  <c r="H403" s="1"/>
  <c r="F382"/>
  <c r="G382" s="1"/>
  <c r="H382" s="1"/>
  <c r="F388"/>
  <c r="G388" s="1"/>
  <c r="H388" s="1"/>
  <c r="F411"/>
  <c r="G411" s="1"/>
  <c r="H411" s="1"/>
  <c r="F407"/>
  <c r="G407" s="1"/>
  <c r="H407" s="1"/>
  <c r="F391"/>
  <c r="G391" s="1"/>
  <c r="H391" s="1"/>
  <c r="F383"/>
  <c r="G383" s="1"/>
  <c r="H383" s="1"/>
  <c r="F406"/>
  <c r="G406" s="1"/>
  <c r="H406" s="1"/>
  <c r="F412"/>
  <c r="G412" s="1"/>
  <c r="H412" s="1"/>
  <c r="F390"/>
  <c r="G390" s="1"/>
  <c r="H390" s="1"/>
  <c r="F408" l="1"/>
  <c r="G408" s="1"/>
  <c r="H408" s="1"/>
  <c r="F410"/>
  <c r="D428" l="1"/>
  <c r="G20"/>
  <c r="F9"/>
  <c r="F8"/>
  <c r="G8" s="1"/>
  <c r="G9" l="1"/>
  <c r="H9" s="1"/>
  <c r="H8"/>
  <c r="F124"/>
  <c r="G124" s="1"/>
  <c r="H124" s="1"/>
  <c r="F64"/>
  <c r="G64" s="1"/>
  <c r="H64" s="1"/>
  <c r="F65"/>
  <c r="G65" s="1"/>
  <c r="H65" s="1"/>
  <c r="F67"/>
  <c r="G67" s="1"/>
  <c r="H67" s="1"/>
  <c r="F69"/>
  <c r="G69" s="1"/>
  <c r="H69" s="1"/>
  <c r="F70"/>
  <c r="G70" s="1"/>
  <c r="H70" s="1"/>
  <c r="F71"/>
  <c r="G71" s="1"/>
  <c r="H71" s="1"/>
  <c r="F73"/>
  <c r="G73" s="1"/>
  <c r="H73" s="1"/>
  <c r="F74"/>
  <c r="G74" s="1"/>
  <c r="H74" s="1"/>
  <c r="F75"/>
  <c r="G75" s="1"/>
  <c r="H75" s="1"/>
  <c r="F76"/>
  <c r="G76" s="1"/>
  <c r="H76" s="1"/>
  <c r="F77"/>
  <c r="G77" s="1"/>
  <c r="H77" s="1"/>
  <c r="F78"/>
  <c r="G78" s="1"/>
  <c r="H78" s="1"/>
  <c r="F79"/>
  <c r="G79" s="1"/>
  <c r="H79" s="1"/>
  <c r="F80"/>
  <c r="G80" s="1"/>
  <c r="H80" s="1"/>
  <c r="F81"/>
  <c r="G81" s="1"/>
  <c r="H81" s="1"/>
  <c r="F82"/>
  <c r="G82" s="1"/>
  <c r="H82" s="1"/>
  <c r="F83"/>
  <c r="G83" s="1"/>
  <c r="H83" s="1"/>
  <c r="F84"/>
  <c r="G84" s="1"/>
  <c r="H84" s="1"/>
  <c r="F85"/>
  <c r="G85" s="1"/>
  <c r="H85" s="1"/>
  <c r="F86"/>
  <c r="G86" s="1"/>
  <c r="H86" s="1"/>
  <c r="F87"/>
  <c r="G87" s="1"/>
  <c r="H87" s="1"/>
  <c r="F88"/>
  <c r="G88" s="1"/>
  <c r="H88" s="1"/>
  <c r="F89"/>
  <c r="G89" s="1"/>
  <c r="H89" s="1"/>
  <c r="F90"/>
  <c r="G90" s="1"/>
  <c r="H90" s="1"/>
  <c r="F91"/>
  <c r="G91" s="1"/>
  <c r="H91" s="1"/>
  <c r="F92"/>
  <c r="G92" s="1"/>
  <c r="H92" s="1"/>
  <c r="F93"/>
  <c r="G93" s="1"/>
  <c r="H93" s="1"/>
  <c r="F94"/>
  <c r="G94" s="1"/>
  <c r="H94" s="1"/>
  <c r="F95"/>
  <c r="G95" s="1"/>
  <c r="H95" s="1"/>
  <c r="F96"/>
  <c r="G96" s="1"/>
  <c r="H96" s="1"/>
  <c r="F97"/>
  <c r="G97" s="1"/>
  <c r="H97" s="1"/>
  <c r="F98"/>
  <c r="G98" s="1"/>
  <c r="H98" s="1"/>
  <c r="F99"/>
  <c r="G99" s="1"/>
  <c r="H99" s="1"/>
  <c r="F100"/>
  <c r="G100" s="1"/>
  <c r="H100" s="1"/>
  <c r="F101"/>
  <c r="G101" s="1"/>
  <c r="H101" s="1"/>
  <c r="F102"/>
  <c r="G102" s="1"/>
  <c r="H102" s="1"/>
  <c r="F104"/>
  <c r="G104" s="1"/>
  <c r="H104" s="1"/>
  <c r="F105"/>
  <c r="G105" s="1"/>
  <c r="H105" s="1"/>
  <c r="F106"/>
  <c r="G106" s="1"/>
  <c r="H106" s="1"/>
  <c r="F107"/>
  <c r="G107" s="1"/>
  <c r="H107" s="1"/>
  <c r="F108"/>
  <c r="G108" s="1"/>
  <c r="H108" s="1"/>
  <c r="F109"/>
  <c r="G109" s="1"/>
  <c r="H109" s="1"/>
  <c r="F110"/>
  <c r="G110" s="1"/>
  <c r="H110" s="1"/>
  <c r="F111"/>
  <c r="G111" s="1"/>
  <c r="H111" s="1"/>
  <c r="F112"/>
  <c r="G112" s="1"/>
  <c r="H112" s="1"/>
  <c r="F113"/>
  <c r="G113" s="1"/>
  <c r="H113" s="1"/>
  <c r="F114"/>
  <c r="G114" s="1"/>
  <c r="H114" s="1"/>
  <c r="F115"/>
  <c r="G115" s="1"/>
  <c r="H115" s="1"/>
  <c r="F116"/>
  <c r="G116" s="1"/>
  <c r="H116" s="1"/>
  <c r="F117"/>
  <c r="G117" s="1"/>
  <c r="H117" s="1"/>
  <c r="F118"/>
  <c r="G118" s="1"/>
  <c r="H118" s="1"/>
  <c r="F119"/>
  <c r="G119" s="1"/>
  <c r="H119" s="1"/>
  <c r="F120"/>
  <c r="G120" s="1"/>
  <c r="H120" s="1"/>
  <c r="F121"/>
  <c r="G121" s="1"/>
  <c r="H121" s="1"/>
  <c r="F122"/>
  <c r="G122" s="1"/>
  <c r="H122" s="1"/>
  <c r="F123"/>
  <c r="G123" s="1"/>
  <c r="H123" s="1"/>
  <c r="F125"/>
  <c r="G125" s="1"/>
  <c r="H125" s="1"/>
  <c r="F126"/>
  <c r="G126" s="1"/>
  <c r="H126" s="1"/>
  <c r="F127"/>
  <c r="G127" s="1"/>
  <c r="H127" s="1"/>
  <c r="F129"/>
  <c r="G129" s="1"/>
  <c r="H129" s="1"/>
  <c r="F130"/>
  <c r="G130" s="1"/>
  <c r="H130" s="1"/>
  <c r="F131"/>
  <c r="G131" s="1"/>
  <c r="H131" s="1"/>
  <c r="F132"/>
  <c r="G132" s="1"/>
  <c r="H132" s="1"/>
  <c r="F133"/>
  <c r="G133" s="1"/>
  <c r="H133" s="1"/>
  <c r="F134"/>
  <c r="G134" s="1"/>
  <c r="H134" s="1"/>
  <c r="F135"/>
  <c r="G135" s="1"/>
  <c r="H135" s="1"/>
  <c r="F136"/>
  <c r="G136" s="1"/>
  <c r="H136" s="1"/>
  <c r="F137"/>
  <c r="G137" s="1"/>
  <c r="H137" s="1"/>
  <c r="F138"/>
  <c r="G138" s="1"/>
  <c r="H138" s="1"/>
  <c r="F139"/>
  <c r="G139" s="1"/>
  <c r="H139" s="1"/>
  <c r="F140"/>
  <c r="G140" s="1"/>
  <c r="H140" s="1"/>
  <c r="F141"/>
  <c r="G141" s="1"/>
  <c r="H141" s="1"/>
  <c r="F142"/>
  <c r="G142" s="1"/>
  <c r="H142" s="1"/>
  <c r="F143"/>
  <c r="G143" s="1"/>
  <c r="H143" s="1"/>
  <c r="F144"/>
  <c r="G144" s="1"/>
  <c r="H144" s="1"/>
  <c r="F145"/>
  <c r="G145" s="1"/>
  <c r="H145" s="1"/>
  <c r="F146"/>
  <c r="G146" s="1"/>
  <c r="H146" s="1"/>
  <c r="F147"/>
  <c r="G147" s="1"/>
  <c r="H147" s="1"/>
  <c r="F148"/>
  <c r="G148" s="1"/>
  <c r="H148" s="1"/>
  <c r="F149"/>
  <c r="G149" s="1"/>
  <c r="H149" s="1"/>
  <c r="F150"/>
  <c r="G150" s="1"/>
  <c r="H150" s="1"/>
  <c r="F151"/>
  <c r="G151" s="1"/>
  <c r="H151" s="1"/>
  <c r="F152"/>
  <c r="G152" s="1"/>
  <c r="H152" s="1"/>
  <c r="F153"/>
  <c r="G153" s="1"/>
  <c r="H153" s="1"/>
  <c r="F154"/>
  <c r="G154" s="1"/>
  <c r="H154" s="1"/>
  <c r="F155"/>
  <c r="G155" s="1"/>
  <c r="H155" s="1"/>
  <c r="F156"/>
  <c r="G156" s="1"/>
  <c r="H156" s="1"/>
  <c r="F157"/>
  <c r="G157" s="1"/>
  <c r="H157" s="1"/>
  <c r="F158"/>
  <c r="G158" s="1"/>
  <c r="H158" s="1"/>
  <c r="F159"/>
  <c r="G159" s="1"/>
  <c r="H159" s="1"/>
  <c r="F160"/>
  <c r="G160" s="1"/>
  <c r="H160" s="1"/>
  <c r="F161"/>
  <c r="G161" s="1"/>
  <c r="H161" s="1"/>
  <c r="F162"/>
  <c r="G162" s="1"/>
  <c r="H162" s="1"/>
  <c r="F163"/>
  <c r="G163" s="1"/>
  <c r="H163" s="1"/>
  <c r="F164"/>
  <c r="G164" s="1"/>
  <c r="H164" s="1"/>
  <c r="F165"/>
  <c r="G165" s="1"/>
  <c r="H165" s="1"/>
  <c r="F166"/>
  <c r="G166" s="1"/>
  <c r="H166" s="1"/>
  <c r="F167"/>
  <c r="G167" s="1"/>
  <c r="H167" s="1"/>
  <c r="F168"/>
  <c r="G168" s="1"/>
  <c r="H168" s="1"/>
  <c r="F169"/>
  <c r="G169" s="1"/>
  <c r="H169" s="1"/>
  <c r="F170"/>
  <c r="G170" s="1"/>
  <c r="H170" s="1"/>
  <c r="F171"/>
  <c r="G171" s="1"/>
  <c r="H171" s="1"/>
  <c r="F172"/>
  <c r="G172" s="1"/>
  <c r="H172" s="1"/>
  <c r="F173"/>
  <c r="G173" s="1"/>
  <c r="H173" s="1"/>
  <c r="F174"/>
  <c r="G174" s="1"/>
  <c r="H174" s="1"/>
  <c r="F175"/>
  <c r="G175" s="1"/>
  <c r="H175" s="1"/>
  <c r="F176"/>
  <c r="G176" s="1"/>
  <c r="H176" s="1"/>
  <c r="F177"/>
  <c r="G177" s="1"/>
  <c r="H177" s="1"/>
  <c r="F178"/>
  <c r="G178" s="1"/>
  <c r="H178" s="1"/>
  <c r="F179"/>
  <c r="G179" s="1"/>
  <c r="H179" s="1"/>
  <c r="F180"/>
  <c r="G180" s="1"/>
  <c r="H180" s="1"/>
  <c r="F181"/>
  <c r="G181" s="1"/>
  <c r="H181" s="1"/>
  <c r="F182"/>
  <c r="G182" s="1"/>
  <c r="H182" s="1"/>
  <c r="F183"/>
  <c r="G183" s="1"/>
  <c r="H183" s="1"/>
  <c r="F184"/>
  <c r="G184" s="1"/>
  <c r="H184" s="1"/>
  <c r="F185"/>
  <c r="G185" s="1"/>
  <c r="H185" s="1"/>
  <c r="F186"/>
  <c r="G186" s="1"/>
  <c r="H186" s="1"/>
  <c r="F187"/>
  <c r="G187" s="1"/>
  <c r="H187" s="1"/>
  <c r="F188"/>
  <c r="G188" s="1"/>
  <c r="H188" s="1"/>
  <c r="F189"/>
  <c r="G189" s="1"/>
  <c r="H189" s="1"/>
  <c r="F190"/>
  <c r="G190" s="1"/>
  <c r="H190" s="1"/>
  <c r="F191"/>
  <c r="G191" s="1"/>
  <c r="H191" s="1"/>
  <c r="F192"/>
  <c r="G192" s="1"/>
  <c r="H192" s="1"/>
  <c r="F193"/>
  <c r="G193" s="1"/>
  <c r="H193" s="1"/>
  <c r="F194"/>
  <c r="G194" s="1"/>
  <c r="H194" s="1"/>
  <c r="F196"/>
  <c r="G196" s="1"/>
  <c r="H196" s="1"/>
  <c r="F197"/>
  <c r="G197" s="1"/>
  <c r="H197" s="1"/>
  <c r="F198"/>
  <c r="G198" s="1"/>
  <c r="H198" s="1"/>
  <c r="F199"/>
  <c r="G199" s="1"/>
  <c r="H199" s="1"/>
  <c r="F200"/>
  <c r="G200" s="1"/>
  <c r="H200" s="1"/>
  <c r="F201"/>
  <c r="G201" s="1"/>
  <c r="H201" s="1"/>
  <c r="F202"/>
  <c r="G202" s="1"/>
  <c r="H202" s="1"/>
  <c r="F203"/>
  <c r="G203" s="1"/>
  <c r="H203" s="1"/>
  <c r="F204"/>
  <c r="G204" s="1"/>
  <c r="H204" s="1"/>
  <c r="F205"/>
  <c r="G205" s="1"/>
  <c r="H205" s="1"/>
  <c r="F206"/>
  <c r="G206" s="1"/>
  <c r="H206" s="1"/>
  <c r="F207"/>
  <c r="G207" s="1"/>
  <c r="H207" s="1"/>
  <c r="F208"/>
  <c r="G208" s="1"/>
  <c r="H208" s="1"/>
  <c r="F209"/>
  <c r="G209" s="1"/>
  <c r="H209" s="1"/>
  <c r="F210"/>
  <c r="G210" s="1"/>
  <c r="H210" s="1"/>
  <c r="F211"/>
  <c r="G211" s="1"/>
  <c r="H211" s="1"/>
  <c r="F212"/>
  <c r="G212" s="1"/>
  <c r="H212" s="1"/>
  <c r="F213"/>
  <c r="G213" s="1"/>
  <c r="H213" s="1"/>
  <c r="F214"/>
  <c r="G214" s="1"/>
  <c r="H214" s="1"/>
  <c r="F215"/>
  <c r="G215" s="1"/>
  <c r="H215" s="1"/>
  <c r="F216"/>
  <c r="G216" s="1"/>
  <c r="H216" s="1"/>
  <c r="F217"/>
  <c r="G217" s="1"/>
  <c r="H217" s="1"/>
  <c r="F218"/>
  <c r="G218" s="1"/>
  <c r="H218" s="1"/>
  <c r="F219"/>
  <c r="G219" s="1"/>
  <c r="H219" s="1"/>
  <c r="F220"/>
  <c r="G220" s="1"/>
  <c r="H220" s="1"/>
  <c r="F221"/>
  <c r="G221" s="1"/>
  <c r="H221" s="1"/>
  <c r="F222"/>
  <c r="G222" s="1"/>
  <c r="H222" s="1"/>
  <c r="F223"/>
  <c r="G223" s="1"/>
  <c r="H223" s="1"/>
  <c r="F224"/>
  <c r="G224" s="1"/>
  <c r="H224" s="1"/>
  <c r="F225"/>
  <c r="G225" s="1"/>
  <c r="H225" s="1"/>
  <c r="F226"/>
  <c r="G226" s="1"/>
  <c r="H226" s="1"/>
  <c r="F227"/>
  <c r="G227" s="1"/>
  <c r="H227" s="1"/>
  <c r="F228"/>
  <c r="G228" s="1"/>
  <c r="H228" s="1"/>
  <c r="F229"/>
  <c r="G229" s="1"/>
  <c r="H229" s="1"/>
  <c r="F230"/>
  <c r="G230" s="1"/>
  <c r="H230" s="1"/>
  <c r="F233"/>
  <c r="G233" s="1"/>
  <c r="H233" s="1"/>
  <c r="F234"/>
  <c r="G234" s="1"/>
  <c r="H234" s="1"/>
  <c r="F235"/>
  <c r="G235" s="1"/>
  <c r="H235" s="1"/>
  <c r="F236"/>
  <c r="G236" s="1"/>
  <c r="H236" s="1"/>
  <c r="F238"/>
  <c r="G238" s="1"/>
  <c r="H238" s="1"/>
  <c r="F239"/>
  <c r="G239" s="1"/>
  <c r="H239" s="1"/>
  <c r="F240"/>
  <c r="G240" s="1"/>
  <c r="H240" s="1"/>
  <c r="F241"/>
  <c r="G241" s="1"/>
  <c r="H241" s="1"/>
  <c r="F242"/>
  <c r="G242" s="1"/>
  <c r="H242" s="1"/>
  <c r="F243"/>
  <c r="G243" s="1"/>
  <c r="H243" s="1"/>
  <c r="F244"/>
  <c r="G244" s="1"/>
  <c r="H244" s="1"/>
  <c r="F245"/>
  <c r="G245" s="1"/>
  <c r="H245" s="1"/>
  <c r="F246"/>
  <c r="G246" s="1"/>
  <c r="H246" s="1"/>
  <c r="F247"/>
  <c r="G247" s="1"/>
  <c r="H247" s="1"/>
  <c r="F248"/>
  <c r="G248" s="1"/>
  <c r="H248" s="1"/>
  <c r="F249"/>
  <c r="G249" s="1"/>
  <c r="H249" s="1"/>
  <c r="F250"/>
  <c r="G250" s="1"/>
  <c r="H250" s="1"/>
  <c r="F251"/>
  <c r="G251" s="1"/>
  <c r="H251" s="1"/>
  <c r="F252"/>
  <c r="G252" s="1"/>
  <c r="H252" s="1"/>
  <c r="F253"/>
  <c r="G253" s="1"/>
  <c r="H253" s="1"/>
  <c r="F254"/>
  <c r="G254" s="1"/>
  <c r="H254" s="1"/>
  <c r="F255"/>
  <c r="G255" s="1"/>
  <c r="H255" s="1"/>
  <c r="F256"/>
  <c r="G256" s="1"/>
  <c r="H256" s="1"/>
  <c r="F257"/>
  <c r="G257" s="1"/>
  <c r="H257" s="1"/>
  <c r="F258"/>
  <c r="G258" s="1"/>
  <c r="H258" s="1"/>
  <c r="F259"/>
  <c r="G259" s="1"/>
  <c r="H259" s="1"/>
  <c r="F260"/>
  <c r="G260" s="1"/>
  <c r="H260" s="1"/>
  <c r="F261"/>
  <c r="G261" s="1"/>
  <c r="H261" s="1"/>
  <c r="F262"/>
  <c r="G262" s="1"/>
  <c r="H262" s="1"/>
  <c r="F263"/>
  <c r="G263" s="1"/>
  <c r="H263" s="1"/>
  <c r="F264"/>
  <c r="G264" s="1"/>
  <c r="H264" s="1"/>
  <c r="F265"/>
  <c r="G265" s="1"/>
  <c r="H265" s="1"/>
  <c r="F266"/>
  <c r="G266" s="1"/>
  <c r="H266" s="1"/>
  <c r="F267"/>
  <c r="G267" s="1"/>
  <c r="H267" s="1"/>
  <c r="F268"/>
  <c r="G268" s="1"/>
  <c r="H268" s="1"/>
  <c r="F269"/>
  <c r="G269" s="1"/>
  <c r="H269" s="1"/>
  <c r="F270"/>
  <c r="G270" s="1"/>
  <c r="H270" s="1"/>
  <c r="F271"/>
  <c r="G271" s="1"/>
  <c r="H271" s="1"/>
  <c r="F272"/>
  <c r="G272" s="1"/>
  <c r="H272" s="1"/>
  <c r="F273"/>
  <c r="G273" s="1"/>
  <c r="H273" s="1"/>
  <c r="F274"/>
  <c r="G274" s="1"/>
  <c r="H274" s="1"/>
  <c r="F275"/>
  <c r="G275" s="1"/>
  <c r="H275" s="1"/>
  <c r="F276"/>
  <c r="G276" s="1"/>
  <c r="H276" s="1"/>
  <c r="F277"/>
  <c r="G277" s="1"/>
  <c r="H277" s="1"/>
  <c r="F278"/>
  <c r="G278" s="1"/>
  <c r="H278" s="1"/>
  <c r="F279"/>
  <c r="G279" s="1"/>
  <c r="H279" s="1"/>
  <c r="F280"/>
  <c r="G280" s="1"/>
  <c r="H280" s="1"/>
  <c r="F281"/>
  <c r="G281" s="1"/>
  <c r="H281" s="1"/>
  <c r="F282"/>
  <c r="G282" s="1"/>
  <c r="H282" s="1"/>
  <c r="F283"/>
  <c r="G283" s="1"/>
  <c r="H283" s="1"/>
  <c r="F284"/>
  <c r="G284" s="1"/>
  <c r="H284" s="1"/>
  <c r="F285"/>
  <c r="G285" s="1"/>
  <c r="H285" s="1"/>
  <c r="F286"/>
  <c r="G286" s="1"/>
  <c r="H286" s="1"/>
  <c r="F287"/>
  <c r="G287" s="1"/>
  <c r="H287" s="1"/>
  <c r="F288"/>
  <c r="G288" s="1"/>
  <c r="H288" s="1"/>
  <c r="F289"/>
  <c r="G289" s="1"/>
  <c r="H289" s="1"/>
  <c r="F290"/>
  <c r="G290" s="1"/>
  <c r="H290" s="1"/>
  <c r="F291"/>
  <c r="G291" s="1"/>
  <c r="H291" s="1"/>
  <c r="F292"/>
  <c r="G292" s="1"/>
  <c r="H292" s="1"/>
  <c r="F293"/>
  <c r="G293" s="1"/>
  <c r="H293" s="1"/>
  <c r="F294"/>
  <c r="G294" s="1"/>
  <c r="H294" s="1"/>
  <c r="F295"/>
  <c r="G295" s="1"/>
  <c r="H295" s="1"/>
  <c r="F296"/>
  <c r="G296" s="1"/>
  <c r="H296" s="1"/>
  <c r="F297"/>
  <c r="G297" s="1"/>
  <c r="H297" s="1"/>
  <c r="F298"/>
  <c r="G298" s="1"/>
  <c r="H298" s="1"/>
  <c r="F299"/>
  <c r="G299" s="1"/>
  <c r="H299" s="1"/>
  <c r="F300"/>
  <c r="G300" s="1"/>
  <c r="H300" s="1"/>
  <c r="F301"/>
  <c r="G301" s="1"/>
  <c r="H301" s="1"/>
  <c r="F302"/>
  <c r="G302" s="1"/>
  <c r="H302" s="1"/>
  <c r="F303"/>
  <c r="G303" s="1"/>
  <c r="H303" s="1"/>
  <c r="F304"/>
  <c r="G304" s="1"/>
  <c r="H304" s="1"/>
  <c r="F305"/>
  <c r="G305" s="1"/>
  <c r="H305" s="1"/>
  <c r="F306"/>
  <c r="G306" s="1"/>
  <c r="H306" s="1"/>
  <c r="F307"/>
  <c r="G307" s="1"/>
  <c r="H307" s="1"/>
  <c r="F308"/>
  <c r="G308" s="1"/>
  <c r="H308" s="1"/>
  <c r="F309"/>
  <c r="G309" s="1"/>
  <c r="H309" s="1"/>
  <c r="F310"/>
  <c r="G310" s="1"/>
  <c r="H310" s="1"/>
  <c r="F311"/>
  <c r="G311" s="1"/>
  <c r="H311" s="1"/>
  <c r="F312"/>
  <c r="G312" s="1"/>
  <c r="H312" s="1"/>
  <c r="F313"/>
  <c r="G313" s="1"/>
  <c r="H313" s="1"/>
  <c r="F314"/>
  <c r="G314" s="1"/>
  <c r="H314" s="1"/>
  <c r="F315"/>
  <c r="G315" s="1"/>
  <c r="H315" s="1"/>
  <c r="F316"/>
  <c r="G316" s="1"/>
  <c r="H316" s="1"/>
  <c r="F317"/>
  <c r="G317" s="1"/>
  <c r="H317" s="1"/>
  <c r="F318"/>
  <c r="G318" s="1"/>
  <c r="H318" s="1"/>
  <c r="F319"/>
  <c r="G319" s="1"/>
  <c r="H319" s="1"/>
  <c r="F320"/>
  <c r="G320" s="1"/>
  <c r="H320" s="1"/>
  <c r="F321"/>
  <c r="G321" s="1"/>
  <c r="H321" s="1"/>
  <c r="F322"/>
  <c r="G322" s="1"/>
  <c r="H322" s="1"/>
  <c r="F323"/>
  <c r="G323" s="1"/>
  <c r="H323" s="1"/>
  <c r="F324"/>
  <c r="G324" s="1"/>
  <c r="H324" s="1"/>
  <c r="F325"/>
  <c r="G325" s="1"/>
  <c r="H325" s="1"/>
  <c r="F326"/>
  <c r="G326" s="1"/>
  <c r="H326" s="1"/>
  <c r="F328"/>
  <c r="G328" s="1"/>
  <c r="H328" s="1"/>
  <c r="F329"/>
  <c r="G329" s="1"/>
  <c r="H329" s="1"/>
  <c r="F330"/>
  <c r="G330" s="1"/>
  <c r="H330" s="1"/>
  <c r="F332"/>
  <c r="G332" s="1"/>
  <c r="H332" s="1"/>
  <c r="F333"/>
  <c r="G333" s="1"/>
  <c r="H333" s="1"/>
  <c r="F334"/>
  <c r="G334" s="1"/>
  <c r="H334" s="1"/>
  <c r="F335"/>
  <c r="G335" s="1"/>
  <c r="H335" s="1"/>
  <c r="F336"/>
  <c r="G336" s="1"/>
  <c r="H336" s="1"/>
  <c r="F337"/>
  <c r="G337" s="1"/>
  <c r="H337" s="1"/>
  <c r="F338"/>
  <c r="G338" s="1"/>
  <c r="H338" s="1"/>
  <c r="F339"/>
  <c r="G339" s="1"/>
  <c r="H339" s="1"/>
  <c r="F340"/>
  <c r="G340" s="1"/>
  <c r="H340" s="1"/>
  <c r="F341"/>
  <c r="G341" s="1"/>
  <c r="H341" s="1"/>
  <c r="F342"/>
  <c r="G342" s="1"/>
  <c r="H342" s="1"/>
  <c r="F344"/>
  <c r="G344" s="1"/>
  <c r="H344" s="1"/>
  <c r="F345"/>
  <c r="G345" s="1"/>
  <c r="H345" s="1"/>
  <c r="F346"/>
  <c r="G346" s="1"/>
  <c r="H346" s="1"/>
  <c r="F347"/>
  <c r="G347" s="1"/>
  <c r="H347" s="1"/>
  <c r="F348"/>
  <c r="G348" s="1"/>
  <c r="H348" s="1"/>
  <c r="F349"/>
  <c r="G349" s="1"/>
  <c r="H349" s="1"/>
  <c r="F350"/>
  <c r="G350" s="1"/>
  <c r="H350" s="1"/>
  <c r="F351"/>
  <c r="G351" s="1"/>
  <c r="H351" s="1"/>
  <c r="F352"/>
  <c r="G352" s="1"/>
  <c r="H352" s="1"/>
  <c r="F353"/>
  <c r="G353" s="1"/>
  <c r="H353" s="1"/>
  <c r="F354"/>
  <c r="G354" s="1"/>
  <c r="H354" s="1"/>
  <c r="F355"/>
  <c r="G355" s="1"/>
  <c r="H355" s="1"/>
  <c r="F356"/>
  <c r="G356" s="1"/>
  <c r="H356" s="1"/>
  <c r="F357"/>
  <c r="G357" s="1"/>
  <c r="H357" s="1"/>
  <c r="F358"/>
  <c r="G358" s="1"/>
  <c r="H358" s="1"/>
  <c r="F359"/>
  <c r="G359" s="1"/>
  <c r="H359" s="1"/>
  <c r="F361"/>
  <c r="G361" s="1"/>
  <c r="H361" s="1"/>
  <c r="F362"/>
  <c r="G362" s="1"/>
  <c r="H362" s="1"/>
  <c r="F363"/>
  <c r="G363" s="1"/>
  <c r="H363" s="1"/>
  <c r="F364"/>
  <c r="G364" s="1"/>
  <c r="H364" s="1"/>
  <c r="F365"/>
  <c r="G365" s="1"/>
  <c r="H365" s="1"/>
  <c r="F367"/>
  <c r="G367" s="1"/>
  <c r="H367" s="1"/>
  <c r="F368"/>
  <c r="G368" s="1"/>
  <c r="H368" s="1"/>
  <c r="F369"/>
  <c r="G369" s="1"/>
  <c r="H369" s="1"/>
  <c r="F371"/>
  <c r="G371" s="1"/>
  <c r="H371" s="1"/>
  <c r="F374"/>
  <c r="G374" s="1"/>
  <c r="H374" s="1"/>
  <c r="F375"/>
  <c r="G375" s="1"/>
  <c r="H375" s="1"/>
  <c r="F376"/>
  <c r="G376" s="1"/>
  <c r="H376" s="1"/>
  <c r="F377"/>
  <c r="G377" s="1"/>
  <c r="H377" s="1"/>
  <c r="F378"/>
  <c r="G378" s="1"/>
  <c r="H378" s="1"/>
  <c r="F379"/>
  <c r="G379" s="1"/>
  <c r="H379" s="1"/>
  <c r="F381"/>
  <c r="G381" s="1"/>
  <c r="H381" s="1"/>
  <c r="F393"/>
  <c r="G393" s="1"/>
  <c r="H393" s="1"/>
  <c r="F394"/>
  <c r="G394" s="1"/>
  <c r="H394" s="1"/>
  <c r="F395"/>
  <c r="G395" s="1"/>
  <c r="H395" s="1"/>
  <c r="F397"/>
  <c r="G397" s="1"/>
  <c r="H397" s="1"/>
  <c r="F398"/>
  <c r="G398" s="1"/>
  <c r="H398" s="1"/>
  <c r="F400"/>
  <c r="G400" s="1"/>
  <c r="H400" s="1"/>
  <c r="F402"/>
  <c r="G402" s="1"/>
  <c r="H402" s="1"/>
  <c r="G410"/>
  <c r="H410" s="1"/>
  <c r="F420"/>
  <c r="G420" s="1"/>
  <c r="H420" s="1"/>
  <c r="F421"/>
  <c r="F422"/>
  <c r="F423"/>
  <c r="F424"/>
  <c r="F63"/>
  <c r="G422" l="1"/>
  <c r="H422" s="1"/>
  <c r="H425"/>
  <c r="G421"/>
  <c r="H421" s="1"/>
  <c r="G423"/>
  <c r="H423" s="1"/>
  <c r="G424"/>
  <c r="H424" s="1"/>
  <c r="G63"/>
  <c r="H63" s="1"/>
  <c r="G26"/>
  <c r="H26" s="1"/>
  <c r="G27"/>
  <c r="H27" s="1"/>
  <c r="G28"/>
  <c r="H28" s="1"/>
  <c r="G29"/>
  <c r="H29" s="1"/>
  <c r="G31"/>
  <c r="H31" s="1"/>
  <c r="G36"/>
  <c r="H36" s="1"/>
  <c r="G37"/>
  <c r="H37" s="1"/>
  <c r="G38"/>
  <c r="H38" s="1"/>
  <c r="G40"/>
  <c r="H40" s="1"/>
  <c r="G45"/>
  <c r="H45" s="1"/>
  <c r="G46"/>
  <c r="H46" s="1"/>
  <c r="G47"/>
  <c r="H47" s="1"/>
  <c r="G49"/>
  <c r="H49" s="1"/>
  <c r="G57"/>
  <c r="H57" s="1"/>
  <c r="F10"/>
  <c r="G11"/>
  <c r="H11" s="1"/>
  <c r="G12"/>
  <c r="H12" s="1"/>
  <c r="G13"/>
  <c r="H13" s="1"/>
  <c r="G14"/>
  <c r="H14" s="1"/>
  <c r="G15"/>
  <c r="H15" s="1"/>
  <c r="G16"/>
  <c r="H16" s="1"/>
  <c r="G17"/>
  <c r="H17" s="1"/>
  <c r="G18"/>
  <c r="H18" s="1"/>
  <c r="H20"/>
  <c r="G25"/>
  <c r="H25" s="1"/>
  <c r="G10" l="1"/>
  <c r="H10" s="1"/>
</calcChain>
</file>

<file path=xl/sharedStrings.xml><?xml version="1.0" encoding="utf-8"?>
<sst xmlns="http://schemas.openxmlformats.org/spreadsheetml/2006/main" count="452" uniqueCount="448">
  <si>
    <t>Наименование работ</t>
  </si>
  <si>
    <t>Общее</t>
  </si>
  <si>
    <t>Замена элемента до 2 выводов</t>
  </si>
  <si>
    <t>Замена элемента до 10 выводов</t>
  </si>
  <si>
    <t>Замена элемента до 40 выводов</t>
  </si>
  <si>
    <t>Замена элемента до 100 выводов</t>
  </si>
  <si>
    <t>Замена штырькового разъема до 5 выводов</t>
  </si>
  <si>
    <t>Замена разъема от 16 до 32 выводов</t>
  </si>
  <si>
    <t>Предварительный осмотр изделия МКУ</t>
  </si>
  <si>
    <t>Предварительный осмотр изделия СКУ</t>
  </si>
  <si>
    <t>Предварительный осмотр изделия УА</t>
  </si>
  <si>
    <t>Первичный осмотр изделия МЭБ</t>
  </si>
  <si>
    <t>Проверка работоспособности после замены элемента</t>
  </si>
  <si>
    <t>МКУ</t>
  </si>
  <si>
    <t>Диагностика МКУ, в том числе:</t>
  </si>
  <si>
    <t>• запись актуальной микропрограммы (прошивки) в МКУ;</t>
  </si>
  <si>
    <t>• сборка МКУ;</t>
  </si>
  <si>
    <t>• проверка работоспособности МКУ с использованием технологического сервера СЭМПЛ;</t>
  </si>
  <si>
    <t>• проведение цикла полного заряда и разряда АКБ МКУ.</t>
  </si>
  <si>
    <t>Замена АКБ МКУ</t>
  </si>
  <si>
    <t>Замена клавиатуры МКУ</t>
  </si>
  <si>
    <t>Замена GPS/ГЛОНАСС модуля с платой управления в МКУ</t>
  </si>
  <si>
    <t>Замена корпуса МКУ с переустановкой узлов</t>
  </si>
  <si>
    <t>Модернизация корпуса МКУ (доработка бонками)</t>
  </si>
  <si>
    <t>СКУ</t>
  </si>
  <si>
    <t xml:space="preserve">Диагностика СКУ, в том числе: </t>
  </si>
  <si>
    <t>• запись актуальной микропрограммы (прошивки) в СКУ;</t>
  </si>
  <si>
    <t>• сборка СКУ;</t>
  </si>
  <si>
    <t>• проверка работоспособности СКУ с использованием технологического сервера СЭМПЛ;</t>
  </si>
  <si>
    <t>• проведение цикла полного заряда и разряда АКБ СКУ</t>
  </si>
  <si>
    <t>Замена АКБ СКУ</t>
  </si>
  <si>
    <t>Замена клавиатуры СКУ</t>
  </si>
  <si>
    <t>Замена корпуса СКУ с переустановкой узлов</t>
  </si>
  <si>
    <t>УА</t>
  </si>
  <si>
    <t>Диагностика УА, в том числе:</t>
  </si>
  <si>
    <t>• сборка УА;</t>
  </si>
  <si>
    <t>• проверка работоспособности УА с использованием технологического сервера СЭМПЛ;</t>
  </si>
  <si>
    <t>• проведение цикла полного заряда и разряда АКБ УА</t>
  </si>
  <si>
    <t>Замена АКБ УА</t>
  </si>
  <si>
    <t>Замена клавиатуры УА</t>
  </si>
  <si>
    <t>Замена корпуса УА с переустановкой узлов</t>
  </si>
  <si>
    <t>МЭБ</t>
  </si>
  <si>
    <t>Диагностика МЭБ, в том числе:</t>
  </si>
  <si>
    <t>• установка платы МЭБ в корпус;</t>
  </si>
  <si>
    <t>• запись актуальной микропрограммы (прошивки) в МЭБ;</t>
  </si>
  <si>
    <t>• проверка функционирования МЭБ после замены дефектного элемента;</t>
  </si>
  <si>
    <t>• лазерная гравировка корпуса МЭБ с нанесением серийного номера;</t>
  </si>
  <si>
    <t>• ультразвуковая сварка корпуса МЭБ;</t>
  </si>
  <si>
    <t>• проверка герметичности корпуса МЭБ на газо-гидравлическом стенде;</t>
  </si>
  <si>
    <t>• проверка работоспособности МЭБ с использованием технологического сервера СЭМПЛ.</t>
  </si>
  <si>
    <t>Замена батареи питания МЭБ (с учетом установки новой батареи)</t>
  </si>
  <si>
    <t>Наименование</t>
  </si>
  <si>
    <t>Цена с учетом НДС (за ед.), руб.</t>
  </si>
  <si>
    <t>Антенны</t>
  </si>
  <si>
    <t>ANT GSM AG360 SMA-M 2.5 M (CTI)</t>
  </si>
  <si>
    <t>A10315 Antenova</t>
  </si>
  <si>
    <t>2450AT45A100</t>
  </si>
  <si>
    <t>Варисторы</t>
  </si>
  <si>
    <t>VC06AG18120YAT1A</t>
  </si>
  <si>
    <t>Винты/гайки/шайбы</t>
  </si>
  <si>
    <t>Винт ГОСТ 17473-80 М3х6.48.016</t>
  </si>
  <si>
    <t>Винт ГОСТ 17473-80 М3х12.48.016</t>
  </si>
  <si>
    <t>Винт ГОСТ 17473-80 М3х35.48.016</t>
  </si>
  <si>
    <t>Диоды/Стабилитроны</t>
  </si>
  <si>
    <t>IRF7317 (тип корпуса SO-8)</t>
  </si>
  <si>
    <t>IRLML2803/IRLML2502</t>
  </si>
  <si>
    <t>BC848/DC848A/BC848B/BC848C/BC849A/BC849B/BC849C/BC850A/BC50B/BC50C (произв. NXP) BC847/BC849/BC850 (произв. Infineon)  корпус SOT23</t>
  </si>
  <si>
    <t>BAT54/BAT54S (SOT-23)</t>
  </si>
  <si>
    <t>Диод шотки SK32 (SMC) 3ASK33-SK36/SK38/SK310 MCC/SC32-SK36 (DC Components)</t>
  </si>
  <si>
    <t>BL-BEG201</t>
  </si>
  <si>
    <t>BAW56 (SOT23)</t>
  </si>
  <si>
    <t>BZX84-C5V1 (SOT23)</t>
  </si>
  <si>
    <t>BAV99 (SOT23)</t>
  </si>
  <si>
    <t>L-7104SECK/L-7104CGCK/L-7104SYCK</t>
  </si>
  <si>
    <t>Диод шотки MBRA340T3G/NRVBA340T3G</t>
  </si>
  <si>
    <t>LM4040B25IDBZ</t>
  </si>
  <si>
    <t>CD214A-T24CA/SMAJ24CA-E3/61 / 1SMA24CAT3/1SMA24CAT3G/P4SMAJ24CA (SMA)</t>
  </si>
  <si>
    <t>CD214A-T16A/SMAJ16A,1SMA16AT3/1SMA16AT3G</t>
  </si>
  <si>
    <t>P6SMB6.8CA/SMBJ6.0CA (5-7,5 V)</t>
  </si>
  <si>
    <t>SMF05CT1G/SMF05CT2G</t>
  </si>
  <si>
    <t>BZX84-C5V1 (SOT-23)</t>
  </si>
  <si>
    <t>BZX84-C18 (SOT-23)</t>
  </si>
  <si>
    <t>BZX84-C12 (SOT-23)</t>
  </si>
  <si>
    <t>SMAJ12A</t>
  </si>
  <si>
    <t>BAS16 (SOT23)</t>
  </si>
  <si>
    <t>SMBJ05.0A/SMBJ5.0CA (SMA)</t>
  </si>
  <si>
    <t>S2A/S2B/S2D/S2G/S2J/S2K/S2M  MCC</t>
  </si>
  <si>
    <t>1N5820 (DO-201AD)/1N5821/1N5822</t>
  </si>
  <si>
    <t>10MQ040N</t>
  </si>
  <si>
    <t>PRTR5V0U2X</t>
  </si>
  <si>
    <t>BAT54C/BAT754C/BAT854CW</t>
  </si>
  <si>
    <t>BC857/BC857A/BC857B/BC857C</t>
  </si>
  <si>
    <t>BC847BC/ MBT3904DW1T1G/MBT2222ADW1T1</t>
  </si>
  <si>
    <t>BAV99W (SOT323-3)</t>
  </si>
  <si>
    <t>Индуктивности</t>
  </si>
  <si>
    <t>LPS5030-103ML</t>
  </si>
  <si>
    <t>EHF2BE2450/LDB212G4010C-001</t>
  </si>
  <si>
    <t>BLM18HG102SN1D (0603) Murata</t>
  </si>
  <si>
    <t>CDRH127-121MC 120 мкГн (120-200 мкГн)</t>
  </si>
  <si>
    <t>CDRH104RNP-470N</t>
  </si>
  <si>
    <t>BLM21PG121SN1 (1206) Murata</t>
  </si>
  <si>
    <t>CDRH8D43NP-330N Sumida</t>
  </si>
  <si>
    <t>LQG15HS2N0S02D</t>
  </si>
  <si>
    <t>BLM21PG220SN1</t>
  </si>
  <si>
    <t>CDRH5D28-5R3N/CDRH5D28NP-2R5N/CDRH5D28NP-3R0N</t>
  </si>
  <si>
    <t>B82450A2364A000</t>
  </si>
  <si>
    <t>2450BM15A0002/DEA202450BT7210A1</t>
  </si>
  <si>
    <t>LQG15HS3N9S02</t>
  </si>
  <si>
    <t>LQW18AN12NG00D</t>
  </si>
  <si>
    <t>LQW18AN3N9D00D</t>
  </si>
  <si>
    <t>BLM18EG221SN1x (0603)</t>
  </si>
  <si>
    <t>CDRH8D43NP-100N</t>
  </si>
  <si>
    <t>SDR0604-220YL</t>
  </si>
  <si>
    <t>LQM21FN4R7N</t>
  </si>
  <si>
    <t>EPL3015-472MLB (Coilcraft)/LQH3NPN4R7MM0 (Murata)</t>
  </si>
  <si>
    <t>BLM31PG601SN1x (1206)</t>
  </si>
  <si>
    <t>LPS3015-222ML</t>
  </si>
  <si>
    <t>XFL3012-222ME</t>
  </si>
  <si>
    <t>LQH3NPN2R2MM0 (Murata) / NR3015T2R2M (Taiyo Yuden)</t>
  </si>
  <si>
    <t>Конденсаторы</t>
  </si>
  <si>
    <t>0603 X7R 10 В 0,01 мкФ ±20%</t>
  </si>
  <si>
    <t>0603 X7R 16 В 0,015 мкФ ±20%</t>
  </si>
  <si>
    <t>0603 X7R 16 В 0,1 мкФ ±20%</t>
  </si>
  <si>
    <t>0805 X7R 50 В 0,1 мкФ ±20%</t>
  </si>
  <si>
    <t>0805 X7R 10 В 0,68 мкФ ±20%</t>
  </si>
  <si>
    <t>1206 X7R 50 В 1 мкФ ±20%</t>
  </si>
  <si>
    <t>1210 X7R 50 В 4,7 мкФ ±20%</t>
  </si>
  <si>
    <t>0805 X5R 6,3 В 10 мкФ ±10%</t>
  </si>
  <si>
    <t>1210 X7R 25 В 10 мкФ ±20%</t>
  </si>
  <si>
    <t>0603 NPO 50 В 33 пФ ±10%</t>
  </si>
  <si>
    <t>293D-107-X0-004C</t>
  </si>
  <si>
    <t>0402 X5R 6.3 В 1 мкФ ±20% (-40+85C)/ GRM155R60J105ME19D</t>
  </si>
  <si>
    <t>0603 X5R 6.3 В 2.2 мкФ ±20%(-40+85C)</t>
  </si>
  <si>
    <t>0402 X5R 10 В 100 нФ ±20% (-55+125С)/ GRM155R71A104KA01D</t>
  </si>
  <si>
    <t>0402 NPO 50 В 1 пФ ±5 % (-55+125С)/GRM1555C1H1R0CZ01D</t>
  </si>
  <si>
    <t>0402 NPO 50 В 1,5 пФ ±0.25 % (-55+125С)/ GRM1555C1H1R5CZ01D</t>
  </si>
  <si>
    <t>0402 NPO 50 В 27 пФ ±0.25 % (-55+125С)/ GRM1555C1H270JZ01D</t>
  </si>
  <si>
    <t>0402 NPO 50 В 220 пФ ±5 % (-55+125С)/ GRM1555C1H221JA01D</t>
  </si>
  <si>
    <t>Чип танталовый 6,3В 470 мкФ 20 % тип Е / 593D477X06R3E</t>
  </si>
  <si>
    <t>К50-35-25В-220 мкФ ±20%</t>
  </si>
  <si>
    <t>К50-35-35В-470 мкФ ±20%</t>
  </si>
  <si>
    <t>К50-35-16 В-470 мкФ</t>
  </si>
  <si>
    <t>DSK-3R3H224</t>
  </si>
  <si>
    <t>К50-35-50 В-470 мкФ</t>
  </si>
  <si>
    <t>0603 NPO 50В 10 пФ ± 5%</t>
  </si>
  <si>
    <t>0603 NPO 50В 22 пФ ± 5%</t>
  </si>
  <si>
    <t>0603 NPO 50В 33 пФ ± 5%</t>
  </si>
  <si>
    <t>0402 NPO 50В 27 пФ ± 5% -55+125C/ GRM1555C1H270JA01D</t>
  </si>
  <si>
    <t>0603 NPO 10В 680 пФ ± 2%</t>
  </si>
  <si>
    <t>0603 X7R 16 В 0,001 мкФ ± 20%</t>
  </si>
  <si>
    <t>0603 X7R 16 В 0,1 мкФ ± 10%</t>
  </si>
  <si>
    <t>0603 X7R 25 В 0,1 мкФ ± 20%</t>
  </si>
  <si>
    <t>0603 X5R 6,3 В 1 мкФ ± 20%</t>
  </si>
  <si>
    <t>0402 X5R 6.3 В 1 мкФ ± 10% -40 +85C/ GRM155R60J105KE19D</t>
  </si>
  <si>
    <t>0805 X5R 6,3 В 10 мкФ ± 20%</t>
  </si>
  <si>
    <t>1206 X5R 25 В 10 мкФ ± 20%</t>
  </si>
  <si>
    <t>1210 X5R 10 В 22 мкФ ± 20%</t>
  </si>
  <si>
    <t>Танталовый 6,3 В 470 мкФ ± 10%, тип E / 593D477X96R3E</t>
  </si>
  <si>
    <t>0402 NPO 50 В 1 пФ ±0,05пФ -55 +125С / GRM1555C1H1R5WA01D</t>
  </si>
  <si>
    <t>0603 NPO 50 В 1,8 пФ ±0,1 пФ -55 +125C / GQM1885C2A1R8BB01D</t>
  </si>
  <si>
    <t>0402 NPO 50 В 18 пФ ± 5% -55 +125С / GRM1555C1H11480JZ01D</t>
  </si>
  <si>
    <t>0805 Y5V 10 В 10 мкФ ± 10%</t>
  </si>
  <si>
    <t>0805 NPO 10 В 10 пФ ± 10%</t>
  </si>
  <si>
    <t>0603 NPO 10В 33 пФ ± 10%</t>
  </si>
  <si>
    <t>0805 NPO 10 В 100 пФ ± 10%</t>
  </si>
  <si>
    <t>0603 NPO 100 В 100 пФ ± 10%</t>
  </si>
  <si>
    <t>0805 NPO 100 В 180 пФ ± 5%</t>
  </si>
  <si>
    <t>0805 NPO 25 В 270 пФ ± 10%</t>
  </si>
  <si>
    <t>0603 X7R 10 B 1 нФ ± 20%</t>
  </si>
  <si>
    <t>0805 X7R 25 В 0,1 мкФ ± 5%</t>
  </si>
  <si>
    <t>0603 X7R 16 В 1 мкФ ± 20%</t>
  </si>
  <si>
    <t>0805 X5R 10 В 4,7 мкФ ± 20%</t>
  </si>
  <si>
    <t>Тантал тип А 10 В 10 мкФ ± 20%</t>
  </si>
  <si>
    <t>Тантал тип А 10 В 22 мкФ ± 20%</t>
  </si>
  <si>
    <t>К50-35 16 В 100 мкФ</t>
  </si>
  <si>
    <t>0603 X7R 6,3 B 2,2 мкФ ± 20%</t>
  </si>
  <si>
    <t>0603 X7R 25 B 0,1 мкФ ± 5%</t>
  </si>
  <si>
    <t>0805 X7R 50 B 0,1 мкФ ± 10%</t>
  </si>
  <si>
    <t>0603 X7R (X5R) 10 B 1 мкФ ± 20%</t>
  </si>
  <si>
    <t>0402 NPO 16 В 15 пФ ± 10%</t>
  </si>
  <si>
    <t>0402 X5R 10 В 0,1 мкФ ± 20%</t>
  </si>
  <si>
    <t>0402 NPO 16 В 220 пФ ± 10%</t>
  </si>
  <si>
    <t>0402 NPO 16 В 47 пФ ± 10%</t>
  </si>
  <si>
    <t>0402 NPO 50 В 33 пФ ± 10%</t>
  </si>
  <si>
    <t>0402 X5R 4 В 1 мкФ ± 10%</t>
  </si>
  <si>
    <t>0402 NPO 16 В 27 пФ ± 10%</t>
  </si>
  <si>
    <t>Микросхемы</t>
  </si>
  <si>
    <t>LM2575S-ADJ или LM2575HVS-ADJ, аналог MIC4576BU/ MIC4576WU</t>
  </si>
  <si>
    <t>LT3652IMSE</t>
  </si>
  <si>
    <t>FM25V10-G</t>
  </si>
  <si>
    <t>LPC2368FBD100</t>
  </si>
  <si>
    <t>Акселерометр LIS302DL</t>
  </si>
  <si>
    <t>TPS63001DRCT</t>
  </si>
  <si>
    <t>TPS73033DBVT/ TPS73033DBVR</t>
  </si>
  <si>
    <t>TPA301D (тип корпуса SOIC-8)</t>
  </si>
  <si>
    <t>TPS3836K33QDBVRQ1</t>
  </si>
  <si>
    <t>PCF7941ATS</t>
  </si>
  <si>
    <t>CC2530F256</t>
  </si>
  <si>
    <t>PJF7993ATW/C1C</t>
  </si>
  <si>
    <t>PIC18F46J50-I/PT</t>
  </si>
  <si>
    <t>LM2735XMFX</t>
  </si>
  <si>
    <t>TPS3838K33QDBVRQ1</t>
  </si>
  <si>
    <t>LTC4055EUF/LTC4055EUF-1</t>
  </si>
  <si>
    <t>USBUF02W6</t>
  </si>
  <si>
    <t>TPS76333DBVT</t>
  </si>
  <si>
    <t>MCP1703-3002E/CB 3,3V / MCP1702-3002E/CB 3,3V</t>
  </si>
  <si>
    <t>TPS61221DCK</t>
  </si>
  <si>
    <t>TPS61093DSK</t>
  </si>
  <si>
    <t>LM1117MPX-3,3/M1117IMPX-3,3</t>
  </si>
  <si>
    <t>TVL1117-33CDCY/TVL1117-33IDCY</t>
  </si>
  <si>
    <t>TDA3663/N1 / MCP1790-3302E/DB / TLE4274GSV33</t>
  </si>
  <si>
    <t>IRF5851</t>
  </si>
  <si>
    <t>IRLML6302</t>
  </si>
  <si>
    <t>IRLML2502</t>
  </si>
  <si>
    <t>PCF7941ATJ/B00E</t>
  </si>
  <si>
    <t>LIS331DLH</t>
  </si>
  <si>
    <t>LM4040B25IBDZ</t>
  </si>
  <si>
    <t>TPS3836QDBVT/ TPS3836QDBVR</t>
  </si>
  <si>
    <t>STM32F103RET6</t>
  </si>
  <si>
    <t>CSTCE8M00G-RO</t>
  </si>
  <si>
    <t>TPS5420DR</t>
  </si>
  <si>
    <t>BQ24103(A)RHLT(R,T)/BQ24100RHLR</t>
  </si>
  <si>
    <t>Предохранители</t>
  </si>
  <si>
    <t>Предохранитель RXEF160</t>
  </si>
  <si>
    <t>miniSMDC260F/16-2</t>
  </si>
  <si>
    <t>MF – MSMF110/24X</t>
  </si>
  <si>
    <t>FSMD010-0805</t>
  </si>
  <si>
    <t>Резисторы</t>
  </si>
  <si>
    <t>0603 -0 Ом ±5 % (Перемычка)</t>
  </si>
  <si>
    <t>2512 0,15 Ом ±5 % или WSLT2512R0150FEA</t>
  </si>
  <si>
    <t>0603 51 Ом ± 5%</t>
  </si>
  <si>
    <t>0603 2 кОм ± 1%</t>
  </si>
  <si>
    <t>1206 3,3 кОм ± 5%</t>
  </si>
  <si>
    <t>0603 4,7 кОм ± 1%</t>
  </si>
  <si>
    <t>0603 4,7 кОм ± 5%</t>
  </si>
  <si>
    <t>0603 10 кОм ± 1%</t>
  </si>
  <si>
    <t>0603 5,1 кОм ± 5%</t>
  </si>
  <si>
    <t>0603 9,09 кОм ± 1%</t>
  </si>
  <si>
    <t>0603 255 кОм ± 1%</t>
  </si>
  <si>
    <t>0603 12 кОм ± 5%</t>
  </si>
  <si>
    <t>0603 43 кОм ± 1%</t>
  </si>
  <si>
    <t>0603 2 кОм ± 5%</t>
  </si>
  <si>
    <t>0603 36 кОм ± 5%</t>
  </si>
  <si>
    <t>0603 330 кОм ± 1%</t>
  </si>
  <si>
    <t>0603 390 кОм ± 1%</t>
  </si>
  <si>
    <t>0603 33 кОм ± 1%</t>
  </si>
  <si>
    <t>0603 909 кОм ± 0,25%</t>
  </si>
  <si>
    <t>0603 511 кОм ± 0,25%</t>
  </si>
  <si>
    <t>0805 12 кОм ± 5%</t>
  </si>
  <si>
    <t>0603 240 кОм ± 1%</t>
  </si>
  <si>
    <t>0603 240 кОм ± 5%</t>
  </si>
  <si>
    <t>0603 910 кОм ± 5%</t>
  </si>
  <si>
    <t>0603 15 кОм ± 5%</t>
  </si>
  <si>
    <t>0603 47 кОм ± 1%</t>
  </si>
  <si>
    <t>0603 412 кОм ± 0,25%</t>
  </si>
  <si>
    <t>0805 1,6 кОм ± 5%</t>
  </si>
  <si>
    <t>0603 160 кОм ± 1%</t>
  </si>
  <si>
    <t>2010 0,1 Ом ± 5% / CRCW2010R100JN</t>
  </si>
  <si>
    <t>Чип резисторная сборка 0603*4 22 Ом</t>
  </si>
  <si>
    <t>Чип резисторная сборка 0603*4 100 Ом</t>
  </si>
  <si>
    <t>0402 4,3 кОм ±1 % / RK73H1ETTP4301F</t>
  </si>
  <si>
    <t>0402 4,3 кОм ± 5%</t>
  </si>
  <si>
    <t>0603 5,1 кОм ± 1%</t>
  </si>
  <si>
    <t>0603 51 кОм ± 5%</t>
  </si>
  <si>
    <t>0402 56 кОм ±1 % / RK73H1ETTP5602F</t>
  </si>
  <si>
    <t>0603 75 кОм ± 1%</t>
  </si>
  <si>
    <t>0603 100 кОм ± 1%</t>
  </si>
  <si>
    <t>0603 100 кОм ± 5%</t>
  </si>
  <si>
    <t>0603 150 кОм ± 1%</t>
  </si>
  <si>
    <t>0603 240 Ом ± 5%</t>
  </si>
  <si>
    <t>0603 100 Ом ± 5%</t>
  </si>
  <si>
    <t>0402 100 Ом ± 5%</t>
  </si>
  <si>
    <t>0603 220 Ом ± 5%</t>
  </si>
  <si>
    <t>0603 560 Ом ± 5%</t>
  </si>
  <si>
    <t>2512 0,1 Ом ± 1%</t>
  </si>
  <si>
    <t>0402 5,1 кОм ± 5%</t>
  </si>
  <si>
    <t>0402 10 кОм ± 5%</t>
  </si>
  <si>
    <t>1206 0 Ом (перемычка)</t>
  </si>
  <si>
    <t>1206 10 Ом ± 5%</t>
  </si>
  <si>
    <t>1206 27 Ом ± 5%</t>
  </si>
  <si>
    <t>0805 100 Ом ± 5%</t>
  </si>
  <si>
    <t>0805 330 Ом ± 5%</t>
  </si>
  <si>
    <t>0805 680 Ом ± 5%</t>
  </si>
  <si>
    <t>0805 2,2 кОм ± 5%</t>
  </si>
  <si>
    <t>0805 6,8 кОм ± 5%</t>
  </si>
  <si>
    <t>0805 10 кОм ± 5%</t>
  </si>
  <si>
    <t>1206 10 кОм ± 5%</t>
  </si>
  <si>
    <t>0805 18 кОм ± 5%</t>
  </si>
  <si>
    <t>0805 100 кОм ± 5%</t>
  </si>
  <si>
    <t>0805 220 кОм ± 5%</t>
  </si>
  <si>
    <t>0805 330 кОм ± 5%</t>
  </si>
  <si>
    <t>2512 0,1 Ом ± 5%</t>
  </si>
  <si>
    <t>0805 1 кОм ± 5%</t>
  </si>
  <si>
    <t>0805 5,1 кОм ± 5%</t>
  </si>
  <si>
    <t>0805 10 кОм ± 1%</t>
  </si>
  <si>
    <t>0805 15 кОм ± 5%</t>
  </si>
  <si>
    <t>0805 43 кОм ± 1%</t>
  </si>
  <si>
    <t>1206 1 Ом ± 5%</t>
  </si>
  <si>
    <t>1206 36 Ом ± 5%</t>
  </si>
  <si>
    <t>0805 120 кОм ± 5%</t>
  </si>
  <si>
    <t>0805 150 кОм ± 5%</t>
  </si>
  <si>
    <t>0805 200 кОм ± 5%</t>
  </si>
  <si>
    <t>1206 100 Ом ± 5%</t>
  </si>
  <si>
    <t>1210 12 Ом ± 5%</t>
  </si>
  <si>
    <t>0603 270 Ом ± 5%</t>
  </si>
  <si>
    <t>0603 1,5 кОм ± 5%</t>
  </si>
  <si>
    <t>0603 3,3 кОм ± 5%</t>
  </si>
  <si>
    <t>0603 6,8 кОм ± 5%</t>
  </si>
  <si>
    <t>0603 10 кОм ± 5%</t>
  </si>
  <si>
    <t>0603 27 кОм ± 5%</t>
  </si>
  <si>
    <t>0603 43 кОм ± 5%</t>
  </si>
  <si>
    <t>0603 47 кОм ± 5%</t>
  </si>
  <si>
    <t>0805 1 МОм ± 5%</t>
  </si>
  <si>
    <t>0603 22 Ом ± 5%</t>
  </si>
  <si>
    <t>0603 1 кОм ± 5%</t>
  </si>
  <si>
    <t>0402 100 кОм ± 5%</t>
  </si>
  <si>
    <t>Резонаторы</t>
  </si>
  <si>
    <t>SMD кварц 32768 Гц 8х3.8 мм -40+85С( KX-327ST)/ GSX-200/ DMX-26S</t>
  </si>
  <si>
    <t>NX3225SA – 32 MHz</t>
  </si>
  <si>
    <t>KX-KT 12.000 MHz</t>
  </si>
  <si>
    <t>Разъёмы/контакты/штекеры/отсеки</t>
  </si>
  <si>
    <t>PBD-16</t>
  </si>
  <si>
    <t>PLD-16R</t>
  </si>
  <si>
    <t>PBD-26</t>
  </si>
  <si>
    <t>PBD-12</t>
  </si>
  <si>
    <t>TJ6-4P4C</t>
  </si>
  <si>
    <t>PLS-5</t>
  </si>
  <si>
    <t>PLD-16</t>
  </si>
  <si>
    <t>PLD-14</t>
  </si>
  <si>
    <t>PLD-26</t>
  </si>
  <si>
    <t>PLD-12R</t>
  </si>
  <si>
    <t>WF-3 с шагом 2,54</t>
  </si>
  <si>
    <t>MW-5M</t>
  </si>
  <si>
    <t>MW-4M</t>
  </si>
  <si>
    <t>HU-3</t>
  </si>
  <si>
    <t>SMA-F угловой</t>
  </si>
  <si>
    <t>SMA S-P215</t>
  </si>
  <si>
    <t>Держатель sim-карты 6393699-1</t>
  </si>
  <si>
    <t>DJ614-2.8</t>
  </si>
  <si>
    <t>MOLEX 49448-1611, 49448-1411</t>
  </si>
  <si>
    <t>DJK-05D/ DS-313</t>
  </si>
  <si>
    <t>MW-4MR</t>
  </si>
  <si>
    <t>Molex 52271-1269</t>
  </si>
  <si>
    <t>MicroSD Molex 500901-0801/ MSHN08-TF09</t>
  </si>
  <si>
    <t>FB-5R</t>
  </si>
  <si>
    <t>Разъём WF-2R</t>
  </si>
  <si>
    <t>Клема HU-2</t>
  </si>
  <si>
    <t>DJK-02A</t>
  </si>
  <si>
    <t>USB/M-1J</t>
  </si>
  <si>
    <t>PLS-2</t>
  </si>
  <si>
    <t>FB1-10R/52043-1019</t>
  </si>
  <si>
    <t>PLS-5S</t>
  </si>
  <si>
    <t>Molex 520431219</t>
  </si>
  <si>
    <t>Переключатели/кнопки</t>
  </si>
  <si>
    <t>Микропереключатель DM3-03P</t>
  </si>
  <si>
    <t>SS-12D10</t>
  </si>
  <si>
    <t>Кнопка датчика вскрытия корпуса HDT0004/DS1 - 01</t>
  </si>
  <si>
    <t>Модули</t>
  </si>
  <si>
    <t>GSM модуль SIM900D</t>
  </si>
  <si>
    <t>Устройства передачи звука</t>
  </si>
  <si>
    <t>Зуммер пьезоэлектрический EFM-240 или EFM-230</t>
  </si>
  <si>
    <t>Электромагнитный вызывной прибор HC0903A</t>
  </si>
  <si>
    <t>Малогабаритный телефон HSR10Q-32/ RB-10032F-93 BR/ HSB10B/ HSB10C</t>
  </si>
  <si>
    <t>Малогабаритный микрофон EM-6050P</t>
  </si>
  <si>
    <t>HC0905F</t>
  </si>
  <si>
    <t>BMT1212S / BMT1212H09-06LF / HCM1212A</t>
  </si>
  <si>
    <t>Li-Ion W18650/3PT / Li-Ion W18650S/3PT,  3,5 V</t>
  </si>
  <si>
    <t>Материалы</t>
  </si>
  <si>
    <t>Этикетка (размеры 19х38 мм, лента) с серийным номером</t>
  </si>
  <si>
    <t>Батарея ML1220-TJ1/  ML1220/F1B</t>
  </si>
  <si>
    <t>СКУ М 138.310.00.00 (Z-25)</t>
  </si>
  <si>
    <t>Аккумуляторная батарея Li-POL 7/4 D*( в сборе)</t>
  </si>
  <si>
    <t>Клавиатура пленочная СКУ М 138.310.02.00СБ</t>
  </si>
  <si>
    <t>Ножка самоклеящаяся SJ5003</t>
  </si>
  <si>
    <t>СКУ ЛЕАС.464418.003.100.00-01 (Тюльпан)</t>
  </si>
  <si>
    <t>Клавиатура пленочная СКУ ЛЕАС464418.003.110.00</t>
  </si>
  <si>
    <t>Клавиатура пленочная СКУ ЛЕАС.464418.003.110.00-01</t>
  </si>
  <si>
    <t>Аккумуляторная батарея POLYMER855085-4000mAh 3.7V (в сборе)</t>
  </si>
  <si>
    <t>Клавиатура МКУ ЛЕАС.464418.002.190.00-01</t>
  </si>
  <si>
    <t>Клавиатура МКУ М 138.410.02.00</t>
  </si>
  <si>
    <t>Крышка МКУ доработанная бонками</t>
  </si>
  <si>
    <t>Корпус МКУ</t>
  </si>
  <si>
    <t>Прочие материалы/платы/комплектация</t>
  </si>
  <si>
    <t>Плата защиты АКБ МКУ ЛЕАС.464418.002.170.00</t>
  </si>
  <si>
    <t>Плата процессорная МКУ (без платы GPS/Глонасс) ЛЕАС.464418.002.413.00</t>
  </si>
  <si>
    <t>Плата радиоприемника в сборе (СКУ) ЛЕАС.464418.003.320.00</t>
  </si>
  <si>
    <t>Плата подключения АКБ СКУ ЛЕАС.464418.003.102.00</t>
  </si>
  <si>
    <t>Плата процессорная СКУ ЛЕАС.464418.003.310.00 (без радиоприемника)</t>
  </si>
  <si>
    <t>Трубка СКУ Тюльпан в  сборе ЛЕАС.464418.003.101.00-01СБ</t>
  </si>
  <si>
    <t>Стекло для УА с ЖК дисплеем</t>
  </si>
  <si>
    <t>Основание корпуса УА с ЖК дисплеем</t>
  </si>
  <si>
    <t>Клавиатура УА с цветными кнопками</t>
  </si>
  <si>
    <t>Клавиатура УА черно - белая</t>
  </si>
  <si>
    <t>Заглушка для корпуса УА ЛЕАС.444618.004.021.04</t>
  </si>
  <si>
    <t>Заглушка для корпуса УА ЛЕАС.444618.004.021.05</t>
  </si>
  <si>
    <t>Плата процессорная УА ЛЕАС.464418.004.221.00 (без катушки)</t>
  </si>
  <si>
    <t>Обоснование НМЦК, общей НМЦК цен единиц работы(услуги) и каждой запасной части</t>
  </si>
  <si>
    <t>Перечень и стоимость выполняемых ремонтных работ:</t>
  </si>
  <si>
    <t>Среднее значение, руб</t>
  </si>
  <si>
    <t>ИТОГО</t>
  </si>
  <si>
    <t>Общая НМЦК, руб.</t>
  </si>
  <si>
    <t xml:space="preserve">Используемый метод расчета - метод сопоставимых рыночных цен (анализа рынка). </t>
  </si>
  <si>
    <t>Предмет закупки - оказание услуг по ремонту оборудования ФГИС СЭМПЛ.</t>
  </si>
  <si>
    <t xml:space="preserve">Начальная (максимальная) цена контракта (НМЦК) ограничена доведенным до «Государственного заказчика»  финансированием </t>
  </si>
  <si>
    <r>
      <t xml:space="preserve">Так как необходимое количество оказываемых услуг и запасных частей к технике определить невозможно, то расчету подлежат </t>
    </r>
    <r>
      <rPr>
        <u/>
        <sz val="8"/>
        <color rgb="FF000000"/>
        <rFont val="Times New Roman"/>
        <family val="1"/>
        <charset val="204"/>
      </rPr>
      <t/>
    </r>
  </si>
  <si>
    <t>общая начальная (максимальная) цена единицы услуг и запасных частей к технике.</t>
  </si>
  <si>
    <t xml:space="preserve">Согласно п.2 ст.42 Федерального закона от 05.04.2013 №44-ФЗ В случае, если при заключении контракта объем подлежащих </t>
  </si>
  <si>
    <t xml:space="preserve">выполнению работ по техническому обслуживанию и (или) ремонту техники невозможно определить, </t>
  </si>
  <si>
    <t xml:space="preserve">в извещении об осуществлении закупки и документации о закупке заказчик указывает цену запасных частей или каждой </t>
  </si>
  <si>
    <t xml:space="preserve">запасной части к технике, оборудованию, цену единицы работы или услуги. </t>
  </si>
  <si>
    <t xml:space="preserve">При этом в извещении об осуществлении закупки и документации о закупке должно быть указано, что оплата выполнения работы </t>
  </si>
  <si>
    <t xml:space="preserve">или оказания услуги осуществляется по цене единицы работы или услуги исходя из объема фактически выполненной работы </t>
  </si>
  <si>
    <t xml:space="preserve">или оказанной услуги, по цене каждой запасной части к технике, </t>
  </si>
  <si>
    <t xml:space="preserve">оборудованию исходя из количества запасных частей, поставки которых будут осуществлены в ходе исполнения контракта, но </t>
  </si>
  <si>
    <t xml:space="preserve">в размере, не превышающем начальной (максимальной) цены контракта, указанной в извещении об осуществлении закупки </t>
  </si>
  <si>
    <t>и документации о закупке.</t>
  </si>
  <si>
    <t>Среднеквадратичное отклонение</t>
  </si>
  <si>
    <t>коэффициент вариации цен V (%)                 
  (не должен превышать 33%)</t>
  </si>
  <si>
    <t>• запись актуальной микропрограммы (прошивки) в УА;</t>
  </si>
  <si>
    <t>0603 626 кОм ± 0,25%</t>
  </si>
  <si>
    <t>TIC154A</t>
  </si>
  <si>
    <t>Крышка корпуса УА с ЖК дисплеем,включая клавиатуру</t>
  </si>
  <si>
    <t>Кп 1 (ЦИТОС)</t>
  </si>
  <si>
    <t>Доработанное основание корпуса СКУ тюльпан</t>
  </si>
  <si>
    <t>КП 2 ( МЕГАПОЛИС)+10</t>
  </si>
  <si>
    <t>КП 3( АНВ)+15</t>
  </si>
  <si>
    <t>DJK-04A</t>
  </si>
  <si>
    <t>Катушка ЛЕАС.464418.004.203</t>
  </si>
  <si>
    <t>Корпус Z25</t>
  </si>
  <si>
    <t>Планка ЛЕАС.464418.003.100</t>
  </si>
  <si>
    <t>Упор ЛЕАС.464418.003.100.19</t>
  </si>
  <si>
    <t>Доработанная крышка корпуса СКУ тюльпан  (включая крышку, клавиатуру)</t>
  </si>
  <si>
    <t>Плата ЛЕАС.464418.002.128.00-01 (Глонасс/GPS)</t>
  </si>
  <si>
    <t>Плата управления ЭБ ЛЕАС.464418.001.520.00</t>
  </si>
  <si>
    <t>Плата радиоприемника в сборе (СКУ) ЛЕАС.464418.003.160.00</t>
  </si>
  <si>
    <t>Плата модуля GSM СКУ ЛЕАС.464418.003.150.00</t>
  </si>
  <si>
    <t>WF-4 вилка на плату с шагом 2,54</t>
  </si>
  <si>
    <t>Держатель плат TCBN-T1-M3-6-8</t>
  </si>
  <si>
    <t>STM32F215VGT6 или STM32F415VGT6</t>
  </si>
  <si>
    <t>Модуль A7602E-H</t>
  </si>
  <si>
    <t>Модуль Глонасс L76L-M33</t>
  </si>
  <si>
    <t>Индикатор попадания влаги</t>
  </si>
  <si>
    <t>Корпус МЭБ</t>
  </si>
  <si>
    <t>Поставщик № 2               вх. № 457 от 26.03.2026</t>
  </si>
  <si>
    <t>Поставщик № 2               вх. № 456 от 26.03.2026</t>
  </si>
  <si>
    <t>Поставщик № 2               вх. № 460 от 26.03.2026</t>
  </si>
  <si>
    <t>и составляет 164 700 руб.</t>
  </si>
  <si>
    <r>
      <t>Общая НМЦК составляет,     238086</t>
    </r>
    <r>
      <rPr>
        <b/>
        <u/>
        <sz val="8"/>
        <color rgb="FF000000"/>
        <rFont val="Times New Roman"/>
        <family val="1"/>
        <charset val="204"/>
      </rPr>
      <t>,26 руб</t>
    </r>
    <r>
      <rPr>
        <u/>
        <sz val="8"/>
        <color rgb="FF000000"/>
        <rFont val="Times New Roman"/>
        <family val="1"/>
        <charset val="204"/>
      </rPr>
      <t>.</t>
    </r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</si>
</sst>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#,##0.00\ _₽"/>
  </numFmts>
  <fonts count="2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b/>
      <u/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u/>
      <sz val="8"/>
      <color rgb="FF000000"/>
      <name val="Times New Roman"/>
      <family val="1"/>
      <charset val="204"/>
    </font>
    <font>
      <b/>
      <u/>
      <sz val="8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u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sz val="11"/>
      <color rgb="FF00B050"/>
      <name val="Times New Roman"/>
      <family val="1"/>
      <charset val="204"/>
    </font>
    <font>
      <b/>
      <sz val="11"/>
      <color rgb="FF00B05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91">
    <xf numFmtId="0" fontId="0" fillId="0" borderId="0" xfId="0"/>
    <xf numFmtId="0" fontId="0" fillId="0" borderId="8" xfId="0" applyBorder="1"/>
    <xf numFmtId="0" fontId="1" fillId="0" borderId="0" xfId="0" applyFont="1"/>
    <xf numFmtId="0" fontId="6" fillId="0" borderId="0" xfId="0" applyFont="1"/>
    <xf numFmtId="0" fontId="0" fillId="4" borderId="0" xfId="0" applyFill="1"/>
    <xf numFmtId="0" fontId="0" fillId="5" borderId="0" xfId="0" applyFill="1"/>
    <xf numFmtId="2" fontId="10" fillId="0" borderId="20" xfId="0" applyNumberFormat="1" applyFont="1" applyBorder="1" applyAlignment="1">
      <alignment horizontal="center" vertical="center" wrapText="1"/>
    </xf>
    <xf numFmtId="2" fontId="5" fillId="0" borderId="8" xfId="0" applyNumberFormat="1" applyFont="1" applyBorder="1" applyAlignment="1">
      <alignment horizontal="center" vertical="center"/>
    </xf>
    <xf numFmtId="2" fontId="5" fillId="3" borderId="8" xfId="0" applyNumberFormat="1" applyFont="1" applyFill="1" applyBorder="1" applyAlignment="1">
      <alignment horizontal="center" vertical="center"/>
    </xf>
    <xf numFmtId="2" fontId="10" fillId="0" borderId="2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2" fontId="5" fillId="3" borderId="17" xfId="0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2" fontId="5" fillId="0" borderId="19" xfId="0" applyNumberFormat="1" applyFont="1" applyBorder="1" applyAlignment="1">
      <alignment horizontal="center" vertical="center"/>
    </xf>
    <xf numFmtId="2" fontId="5" fillId="3" borderId="18" xfId="0" applyNumberFormat="1" applyFont="1" applyFill="1" applyBorder="1" applyAlignment="1">
      <alignment horizontal="center" vertical="center"/>
    </xf>
    <xf numFmtId="2" fontId="5" fillId="3" borderId="19" xfId="0" applyNumberFormat="1" applyFont="1" applyFill="1" applyBorder="1" applyAlignment="1">
      <alignment horizontal="center" vertical="center"/>
    </xf>
    <xf numFmtId="0" fontId="7" fillId="8" borderId="0" xfId="0" applyFont="1" applyFill="1"/>
    <xf numFmtId="2" fontId="5" fillId="4" borderId="19" xfId="0" applyNumberFormat="1" applyFont="1" applyFill="1" applyBorder="1" applyAlignment="1">
      <alignment horizontal="center" vertical="center"/>
    </xf>
    <xf numFmtId="2" fontId="5" fillId="4" borderId="8" xfId="0" applyNumberFormat="1" applyFont="1" applyFill="1" applyBorder="1" applyAlignment="1">
      <alignment horizontal="center" vertical="center"/>
    </xf>
    <xf numFmtId="0" fontId="13" fillId="7" borderId="0" xfId="0" applyFont="1" applyFill="1"/>
    <xf numFmtId="2" fontId="4" fillId="4" borderId="8" xfId="0" applyNumberFormat="1" applyFont="1" applyFill="1" applyBorder="1" applyAlignment="1">
      <alignment horizontal="center" vertical="center"/>
    </xf>
    <xf numFmtId="2" fontId="4" fillId="3" borderId="8" xfId="0" applyNumberFormat="1" applyFont="1" applyFill="1" applyBorder="1" applyAlignment="1">
      <alignment horizontal="center" vertical="center"/>
    </xf>
    <xf numFmtId="2" fontId="10" fillId="0" borderId="8" xfId="0" applyNumberFormat="1" applyFont="1" applyBorder="1" applyAlignment="1">
      <alignment horizontal="center" vertical="center" wrapText="1"/>
    </xf>
    <xf numFmtId="2" fontId="10" fillId="3" borderId="8" xfId="0" applyNumberFormat="1" applyFont="1" applyFill="1" applyBorder="1" applyAlignment="1">
      <alignment horizontal="center" vertical="center" wrapText="1"/>
    </xf>
    <xf numFmtId="2" fontId="10" fillId="4" borderId="8" xfId="0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left" vertical="top" wrapText="1"/>
    </xf>
    <xf numFmtId="0" fontId="4" fillId="3" borderId="25" xfId="0" applyFont="1" applyFill="1" applyBorder="1" applyAlignment="1">
      <alignment horizontal="center" vertical="center" wrapText="1"/>
    </xf>
    <xf numFmtId="2" fontId="10" fillId="3" borderId="20" xfId="0" applyNumberFormat="1" applyFont="1" applyFill="1" applyBorder="1" applyAlignment="1">
      <alignment horizontal="center" vertical="center" wrapText="1"/>
    </xf>
    <xf numFmtId="4" fontId="12" fillId="0" borderId="8" xfId="0" applyNumberFormat="1" applyFont="1" applyFill="1" applyBorder="1" applyAlignment="1">
      <alignment horizontal="center"/>
    </xf>
    <xf numFmtId="4" fontId="12" fillId="3" borderId="8" xfId="0" applyNumberFormat="1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2" fontId="5" fillId="0" borderId="8" xfId="0" applyNumberFormat="1" applyFont="1" applyBorder="1" applyAlignment="1">
      <alignment horizontal="center" vertical="center"/>
    </xf>
    <xf numFmtId="2" fontId="4" fillId="4" borderId="8" xfId="0" applyNumberFormat="1" applyFont="1" applyFill="1" applyBorder="1" applyAlignment="1">
      <alignment horizontal="center" vertical="center"/>
    </xf>
    <xf numFmtId="2" fontId="5" fillId="4" borderId="8" xfId="0" applyNumberFormat="1" applyFont="1" applyFill="1" applyBorder="1" applyAlignment="1">
      <alignment horizontal="center" vertical="center"/>
    </xf>
    <xf numFmtId="2" fontId="10" fillId="0" borderId="20" xfId="0" applyNumberFormat="1" applyFont="1" applyBorder="1" applyAlignment="1">
      <alignment horizontal="center" vertical="center" wrapText="1"/>
    </xf>
    <xf numFmtId="2" fontId="5" fillId="0" borderId="8" xfId="0" applyNumberFormat="1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2" fontId="4" fillId="3" borderId="17" xfId="0" applyNumberFormat="1" applyFont="1" applyFill="1" applyBorder="1" applyAlignment="1">
      <alignment horizontal="center" vertical="center"/>
    </xf>
    <xf numFmtId="2" fontId="4" fillId="3" borderId="27" xfId="0" applyNumberFormat="1" applyFont="1" applyFill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2" fontId="10" fillId="3" borderId="17" xfId="0" applyNumberFormat="1" applyFont="1" applyFill="1" applyBorder="1" applyAlignment="1">
      <alignment horizontal="center" vertical="center" wrapText="1"/>
    </xf>
    <xf numFmtId="2" fontId="14" fillId="0" borderId="8" xfId="0" applyNumberFormat="1" applyFont="1" applyBorder="1" applyAlignment="1">
      <alignment horizontal="center" vertical="center" wrapText="1"/>
    </xf>
    <xf numFmtId="0" fontId="0" fillId="0" borderId="5" xfId="0" applyBorder="1"/>
    <xf numFmtId="0" fontId="5" fillId="3" borderId="11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left" vertical="top" wrapText="1"/>
    </xf>
    <xf numFmtId="2" fontId="15" fillId="0" borderId="8" xfId="0" applyNumberFormat="1" applyFont="1" applyBorder="1" applyAlignment="1">
      <alignment horizontal="center" vertical="center"/>
    </xf>
    <xf numFmtId="2" fontId="4" fillId="4" borderId="19" xfId="0" applyNumberFormat="1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left" vertical="top" wrapText="1"/>
    </xf>
    <xf numFmtId="2" fontId="4" fillId="3" borderId="26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horizontal="center" vertical="center"/>
    </xf>
    <xf numFmtId="0" fontId="5" fillId="0" borderId="17" xfId="0" applyFont="1" applyFill="1" applyBorder="1" applyAlignment="1">
      <alignment horizontal="left" vertical="top" wrapText="1"/>
    </xf>
    <xf numFmtId="0" fontId="5" fillId="0" borderId="26" xfId="0" applyFont="1" applyFill="1" applyBorder="1" applyAlignment="1">
      <alignment horizontal="left" vertical="top" wrapText="1"/>
    </xf>
    <xf numFmtId="0" fontId="5" fillId="0" borderId="27" xfId="0" applyFont="1" applyFill="1" applyBorder="1" applyAlignment="1">
      <alignment horizontal="left" vertical="top" wrapText="1"/>
    </xf>
    <xf numFmtId="2" fontId="5" fillId="4" borderId="19" xfId="0" applyNumberFormat="1" applyFont="1" applyFill="1" applyBorder="1" applyAlignment="1">
      <alignment horizontal="center" vertical="center"/>
    </xf>
    <xf numFmtId="2" fontId="4" fillId="3" borderId="19" xfId="0" applyNumberFormat="1" applyFont="1" applyFill="1" applyBorder="1" applyAlignment="1">
      <alignment horizontal="center" vertical="center"/>
    </xf>
    <xf numFmtId="2" fontId="4" fillId="3" borderId="18" xfId="0" applyNumberFormat="1" applyFont="1" applyFill="1" applyBorder="1" applyAlignment="1">
      <alignment horizontal="center" vertical="center"/>
    </xf>
    <xf numFmtId="2" fontId="4" fillId="3" borderId="29" xfId="0" applyNumberFormat="1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 wrapText="1"/>
    </xf>
    <xf numFmtId="2" fontId="5" fillId="4" borderId="0" xfId="0" applyNumberFormat="1" applyFont="1" applyFill="1" applyAlignment="1">
      <alignment horizontal="center" vertical="center"/>
    </xf>
    <xf numFmtId="0" fontId="0" fillId="2" borderId="0" xfId="0" applyFill="1"/>
    <xf numFmtId="0" fontId="5" fillId="2" borderId="0" xfId="0" applyFont="1" applyFill="1" applyAlignment="1">
      <alignment horizontal="center" vertical="center" wrapText="1"/>
    </xf>
    <xf numFmtId="164" fontId="0" fillId="2" borderId="0" xfId="0" applyNumberFormat="1" applyFill="1"/>
    <xf numFmtId="164" fontId="0" fillId="7" borderId="0" xfId="0" applyNumberFormat="1" applyFill="1"/>
    <xf numFmtId="164" fontId="16" fillId="9" borderId="0" xfId="0" applyNumberFormat="1" applyFont="1" applyFill="1"/>
    <xf numFmtId="164" fontId="0" fillId="0" borderId="0" xfId="0" applyNumberFormat="1"/>
    <xf numFmtId="164" fontId="0" fillId="4" borderId="0" xfId="0" applyNumberFormat="1" applyFill="1"/>
    <xf numFmtId="164" fontId="0" fillId="3" borderId="8" xfId="0" applyNumberFormat="1" applyFill="1" applyBorder="1"/>
    <xf numFmtId="43" fontId="5" fillId="2" borderId="8" xfId="0" applyNumberFormat="1" applyFont="1" applyFill="1" applyBorder="1" applyAlignment="1">
      <alignment horizontal="center" vertical="center"/>
    </xf>
    <xf numFmtId="43" fontId="10" fillId="7" borderId="0" xfId="0" applyNumberFormat="1" applyFont="1" applyFill="1" applyAlignment="1">
      <alignment horizontal="center" vertical="center"/>
    </xf>
    <xf numFmtId="2" fontId="5" fillId="0" borderId="0" xfId="0" applyNumberFormat="1" applyFont="1" applyBorder="1" applyAlignment="1">
      <alignment horizontal="center" vertical="center"/>
    </xf>
    <xf numFmtId="2" fontId="5" fillId="4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17" fillId="4" borderId="8" xfId="0" applyFont="1" applyFill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2" fontId="17" fillId="4" borderId="19" xfId="0" applyNumberFormat="1" applyFont="1" applyFill="1" applyBorder="1" applyAlignment="1">
      <alignment horizontal="center" vertical="center"/>
    </xf>
    <xf numFmtId="2" fontId="17" fillId="4" borderId="8" xfId="0" applyNumberFormat="1" applyFont="1" applyFill="1" applyBorder="1" applyAlignment="1">
      <alignment horizontal="center" vertical="center"/>
    </xf>
    <xf numFmtId="2" fontId="19" fillId="0" borderId="8" xfId="0" applyNumberFormat="1" applyFont="1" applyBorder="1" applyAlignment="1">
      <alignment horizontal="center" vertical="center" wrapText="1"/>
    </xf>
    <xf numFmtId="2" fontId="17" fillId="0" borderId="19" xfId="0" applyNumberFormat="1" applyFont="1" applyBorder="1" applyAlignment="1">
      <alignment horizontal="center" vertical="center"/>
    </xf>
    <xf numFmtId="2" fontId="17" fillId="0" borderId="8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8" xfId="0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2" fontId="22" fillId="0" borderId="8" xfId="0" applyNumberFormat="1" applyFont="1" applyBorder="1" applyAlignment="1">
      <alignment horizontal="center" vertical="center" wrapText="1"/>
    </xf>
    <xf numFmtId="2" fontId="21" fillId="0" borderId="19" xfId="0" applyNumberFormat="1" applyFont="1" applyBorder="1" applyAlignment="1">
      <alignment horizontal="center" vertical="center"/>
    </xf>
    <xf numFmtId="2" fontId="21" fillId="0" borderId="8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" fontId="17" fillId="0" borderId="8" xfId="0" applyNumberFormat="1" applyFont="1" applyBorder="1" applyAlignment="1">
      <alignment horizontal="center" vertical="center"/>
    </xf>
    <xf numFmtId="2" fontId="18" fillId="0" borderId="8" xfId="0" applyNumberFormat="1" applyFont="1" applyBorder="1" applyAlignment="1">
      <alignment horizontal="center" vertical="center" wrapText="1"/>
    </xf>
    <xf numFmtId="2" fontId="17" fillId="0" borderId="0" xfId="0" applyNumberFormat="1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2" fontId="5" fillId="4" borderId="19" xfId="0" applyNumberFormat="1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 wrapText="1"/>
    </xf>
    <xf numFmtId="0" fontId="18" fillId="4" borderId="8" xfId="0" applyFont="1" applyFill="1" applyBorder="1" applyAlignment="1">
      <alignment horizontal="center" vertical="center" wrapText="1"/>
    </xf>
    <xf numFmtId="2" fontId="19" fillId="4" borderId="8" xfId="0" applyNumberFormat="1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/>
    </xf>
    <xf numFmtId="2" fontId="4" fillId="4" borderId="8" xfId="0" applyNumberFormat="1" applyFont="1" applyFill="1" applyBorder="1" applyAlignment="1">
      <alignment horizontal="center" vertical="center"/>
    </xf>
    <xf numFmtId="2" fontId="4" fillId="4" borderId="8" xfId="0" applyNumberFormat="1" applyFont="1" applyFill="1" applyBorder="1" applyAlignment="1">
      <alignment horizontal="center" vertical="center"/>
    </xf>
    <xf numFmtId="2" fontId="4" fillId="4" borderId="19" xfId="0" applyNumberFormat="1" applyFont="1" applyFill="1" applyBorder="1" applyAlignment="1">
      <alignment horizontal="center" vertical="center"/>
    </xf>
    <xf numFmtId="2" fontId="5" fillId="0" borderId="8" xfId="0" applyNumberFormat="1" applyFont="1" applyBorder="1" applyAlignment="1">
      <alignment horizontal="center" vertical="center"/>
    </xf>
    <xf numFmtId="0" fontId="25" fillId="10" borderId="7" xfId="0" applyFont="1" applyFill="1" applyBorder="1" applyAlignment="1">
      <alignment horizontal="right" vertical="center" wrapText="1"/>
    </xf>
    <xf numFmtId="0" fontId="25" fillId="10" borderId="14" xfId="0" applyFont="1" applyFill="1" applyBorder="1" applyAlignment="1">
      <alignment horizontal="left" vertical="center" wrapText="1"/>
    </xf>
    <xf numFmtId="0" fontId="25" fillId="10" borderId="14" xfId="0" applyFont="1" applyFill="1" applyBorder="1" applyAlignment="1">
      <alignment horizontal="center" vertical="center" wrapText="1"/>
    </xf>
    <xf numFmtId="2" fontId="21" fillId="4" borderId="17" xfId="0" applyNumberFormat="1" applyFont="1" applyFill="1" applyBorder="1" applyAlignment="1">
      <alignment horizontal="center" vertical="center"/>
    </xf>
    <xf numFmtId="1" fontId="17" fillId="0" borderId="0" xfId="0" applyNumberFormat="1" applyFont="1" applyBorder="1" applyAlignment="1">
      <alignment horizontal="center" vertical="center"/>
    </xf>
    <xf numFmtId="0" fontId="25" fillId="10" borderId="30" xfId="0" applyFont="1" applyFill="1" applyBorder="1" applyAlignment="1">
      <alignment horizontal="center" vertical="center" wrapText="1"/>
    </xf>
    <xf numFmtId="0" fontId="23" fillId="10" borderId="7" xfId="0" applyFont="1" applyFill="1" applyBorder="1" applyAlignment="1">
      <alignment horizontal="center" vertical="center" wrapText="1"/>
    </xf>
    <xf numFmtId="2" fontId="23" fillId="10" borderId="7" xfId="0" applyNumberFormat="1" applyFont="1" applyFill="1" applyBorder="1" applyAlignment="1">
      <alignment horizontal="center" vertical="center" wrapText="1"/>
    </xf>
    <xf numFmtId="2" fontId="24" fillId="10" borderId="7" xfId="0" applyNumberFormat="1" applyFont="1" applyFill="1" applyBorder="1" applyAlignment="1">
      <alignment horizontal="center" vertical="center" wrapText="1"/>
    </xf>
    <xf numFmtId="2" fontId="24" fillId="10" borderId="6" xfId="0" applyNumberFormat="1" applyFont="1" applyFill="1" applyBorder="1" applyAlignment="1">
      <alignment horizontal="center" vertical="center" wrapText="1"/>
    </xf>
    <xf numFmtId="2" fontId="25" fillId="10" borderId="7" xfId="0" applyNumberFormat="1" applyFont="1" applyFill="1" applyBorder="1" applyAlignment="1">
      <alignment horizontal="center" vertical="center" wrapText="1"/>
    </xf>
    <xf numFmtId="0" fontId="25" fillId="10" borderId="7" xfId="0" applyFont="1" applyFill="1" applyBorder="1" applyAlignment="1">
      <alignment horizontal="center" vertical="center" wrapText="1"/>
    </xf>
    <xf numFmtId="0" fontId="25" fillId="10" borderId="6" xfId="0" applyFont="1" applyFill="1" applyBorder="1" applyAlignment="1">
      <alignment horizontal="center" vertical="center" wrapText="1"/>
    </xf>
    <xf numFmtId="2" fontId="12" fillId="3" borderId="8" xfId="0" applyNumberFormat="1" applyFont="1" applyFill="1" applyBorder="1" applyAlignment="1">
      <alignment horizontal="center"/>
    </xf>
    <xf numFmtId="2" fontId="23" fillId="10" borderId="6" xfId="0" applyNumberFormat="1" applyFont="1" applyFill="1" applyBorder="1" applyAlignment="1">
      <alignment horizontal="center" vertical="center" wrapText="1"/>
    </xf>
    <xf numFmtId="2" fontId="23" fillId="0" borderId="0" xfId="0" applyNumberFormat="1" applyFont="1" applyAlignment="1">
      <alignment horizontal="center"/>
    </xf>
    <xf numFmtId="2" fontId="25" fillId="10" borderId="6" xfId="0" applyNumberFormat="1" applyFont="1" applyFill="1" applyBorder="1" applyAlignment="1">
      <alignment horizontal="center" vertical="center" wrapText="1"/>
    </xf>
    <xf numFmtId="2" fontId="25" fillId="10" borderId="5" xfId="0" applyNumberFormat="1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2" fontId="10" fillId="0" borderId="19" xfId="0" applyNumberFormat="1" applyFont="1" applyBorder="1" applyAlignment="1">
      <alignment horizontal="center" vertical="center" wrapText="1"/>
    </xf>
    <xf numFmtId="4" fontId="12" fillId="3" borderId="17" xfId="0" applyNumberFormat="1" applyFont="1" applyFill="1" applyBorder="1" applyAlignment="1">
      <alignment horizontal="center"/>
    </xf>
    <xf numFmtId="2" fontId="25" fillId="0" borderId="8" xfId="0" applyNumberFormat="1" applyFont="1" applyBorder="1" applyAlignment="1">
      <alignment horizontal="center" vertical="center"/>
    </xf>
    <xf numFmtId="2" fontId="25" fillId="10" borderId="8" xfId="0" applyNumberFormat="1" applyFont="1" applyFill="1" applyBorder="1" applyAlignment="1">
      <alignment horizontal="center" vertical="center" wrapText="1"/>
    </xf>
    <xf numFmtId="2" fontId="23" fillId="10" borderId="8" xfId="0" applyNumberFormat="1" applyFont="1" applyFill="1" applyBorder="1" applyAlignment="1">
      <alignment horizontal="center" vertical="center" wrapText="1"/>
    </xf>
    <xf numFmtId="2" fontId="10" fillId="4" borderId="19" xfId="0" applyNumberFormat="1" applyFont="1" applyFill="1" applyBorder="1" applyAlignment="1">
      <alignment horizontal="center" vertical="center" wrapText="1"/>
    </xf>
    <xf numFmtId="4" fontId="12" fillId="3" borderId="27" xfId="0" applyNumberFormat="1" applyFont="1" applyFill="1" applyBorder="1" applyAlignment="1">
      <alignment horizontal="center"/>
    </xf>
    <xf numFmtId="2" fontId="26" fillId="10" borderId="6" xfId="0" applyNumberFormat="1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/>
    </xf>
    <xf numFmtId="2" fontId="4" fillId="3" borderId="31" xfId="0" applyNumberFormat="1" applyFont="1" applyFill="1" applyBorder="1" applyAlignment="1">
      <alignment horizontal="center" vertical="center"/>
    </xf>
    <xf numFmtId="2" fontId="4" fillId="4" borderId="17" xfId="0" applyNumberFormat="1" applyFont="1" applyFill="1" applyBorder="1" applyAlignment="1">
      <alignment horizontal="center" vertical="center"/>
    </xf>
    <xf numFmtId="2" fontId="4" fillId="4" borderId="26" xfId="0" applyNumberFormat="1" applyFont="1" applyFill="1" applyBorder="1" applyAlignment="1">
      <alignment horizontal="center" vertical="center"/>
    </xf>
    <xf numFmtId="2" fontId="4" fillId="4" borderId="27" xfId="0" applyNumberFormat="1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wrapText="1"/>
    </xf>
    <xf numFmtId="0" fontId="6" fillId="5" borderId="4" xfId="0" applyFont="1" applyFill="1" applyBorder="1" applyAlignment="1">
      <alignment horizontal="center" wrapText="1"/>
    </xf>
    <xf numFmtId="2" fontId="4" fillId="4" borderId="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5" fillId="4" borderId="19" xfId="0" applyNumberFormat="1" applyFont="1" applyFill="1" applyBorder="1" applyAlignment="1">
      <alignment horizontal="center" vertical="center"/>
    </xf>
    <xf numFmtId="2" fontId="12" fillId="4" borderId="19" xfId="1" applyNumberFormat="1" applyFont="1" applyFill="1" applyBorder="1" applyAlignment="1">
      <alignment horizontal="center" vertical="center"/>
    </xf>
    <xf numFmtId="2" fontId="4" fillId="4" borderId="19" xfId="0" applyNumberFormat="1" applyFont="1" applyFill="1" applyBorder="1" applyAlignment="1">
      <alignment horizontal="center" vertical="center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2" fontId="10" fillId="0" borderId="17" xfId="0" applyNumberFormat="1" applyFont="1" applyBorder="1" applyAlignment="1">
      <alignment horizontal="center" vertical="center" wrapText="1"/>
    </xf>
    <xf numFmtId="2" fontId="10" fillId="0" borderId="26" xfId="0" applyNumberFormat="1" applyFont="1" applyBorder="1" applyAlignment="1">
      <alignment horizontal="center" vertical="center" wrapText="1"/>
    </xf>
    <xf numFmtId="2" fontId="10" fillId="0" borderId="27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2" fontId="5" fillId="0" borderId="8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28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28" fillId="0" borderId="0" xfId="0" applyFont="1"/>
    <xf numFmtId="0" fontId="27" fillId="2" borderId="0" xfId="0" applyFont="1" applyFill="1"/>
    <xf numFmtId="0" fontId="28" fillId="2" borderId="0" xfId="0" applyFont="1" applyFill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X450"/>
  <sheetViews>
    <sheetView tabSelected="1" topLeftCell="A412" zoomScaleNormal="100" workbookViewId="0">
      <selection activeCell="C429" sqref="C429"/>
    </sheetView>
  </sheetViews>
  <sheetFormatPr defaultRowHeight="15"/>
  <cols>
    <col min="2" max="2" width="73.42578125" customWidth="1"/>
    <col min="3" max="3" width="18" customWidth="1"/>
    <col min="4" max="4" width="19" customWidth="1"/>
    <col min="5" max="5" width="17.85546875" style="4" customWidth="1"/>
    <col min="6" max="6" width="14" customWidth="1"/>
    <col min="7" max="7" width="21.85546875" customWidth="1"/>
    <col min="8" max="8" width="34.42578125" customWidth="1"/>
  </cols>
  <sheetData>
    <row r="1" spans="1:8">
      <c r="A1" s="2" t="s">
        <v>396</v>
      </c>
    </row>
    <row r="3" spans="1:8" ht="15.75" thickBot="1">
      <c r="B3" t="s">
        <v>397</v>
      </c>
    </row>
    <row r="4" spans="1:8" ht="15.75" hidden="1" thickBot="1">
      <c r="C4" s="29" t="s">
        <v>422</v>
      </c>
      <c r="D4" s="5" t="s">
        <v>424</v>
      </c>
      <c r="E4" s="5" t="s">
        <v>425</v>
      </c>
    </row>
    <row r="5" spans="1:8" ht="15" customHeight="1">
      <c r="A5" s="182"/>
      <c r="B5" s="169" t="s">
        <v>0</v>
      </c>
      <c r="C5" s="165" t="s">
        <v>444</v>
      </c>
      <c r="D5" s="165" t="s">
        <v>443</v>
      </c>
      <c r="E5" s="165" t="s">
        <v>445</v>
      </c>
      <c r="F5" s="174" t="s">
        <v>398</v>
      </c>
      <c r="G5" s="181" t="s">
        <v>416</v>
      </c>
      <c r="H5" s="181" t="s">
        <v>417</v>
      </c>
    </row>
    <row r="6" spans="1:8" ht="15.75" thickBot="1">
      <c r="A6" s="183"/>
      <c r="B6" s="170"/>
      <c r="C6" s="166"/>
      <c r="D6" s="166"/>
      <c r="E6" s="166"/>
      <c r="F6" s="175"/>
      <c r="G6" s="181"/>
      <c r="H6" s="181"/>
    </row>
    <row r="7" spans="1:8" ht="15.75" thickBot="1">
      <c r="A7" s="54"/>
      <c r="B7" s="168" t="s">
        <v>1</v>
      </c>
      <c r="C7" s="168"/>
      <c r="D7" s="168"/>
      <c r="E7" s="168"/>
      <c r="G7" s="1"/>
      <c r="H7" s="1"/>
    </row>
    <row r="8" spans="1:8" s="13" customFormat="1" ht="17.25" thickBot="1">
      <c r="A8" s="56">
        <v>1</v>
      </c>
      <c r="B8" s="57" t="s">
        <v>2</v>
      </c>
      <c r="C8" s="140">
        <v>241.5</v>
      </c>
      <c r="D8" s="140">
        <v>253.58</v>
      </c>
      <c r="E8" s="139">
        <v>226</v>
      </c>
      <c r="F8" s="6">
        <f>(C8+D8+E8)/3</f>
        <v>240.36</v>
      </c>
      <c r="G8" s="7">
        <f>IF(F8=0,0,STDEVA(C8:E8))</f>
        <v>13.825295656874763</v>
      </c>
      <c r="H8" s="7">
        <f>G8/F8*100</f>
        <v>5.7519119890475796</v>
      </c>
    </row>
    <row r="9" spans="1:8" s="13" customFormat="1" ht="17.25" thickBot="1">
      <c r="A9" s="56">
        <v>2</v>
      </c>
      <c r="B9" s="57" t="s">
        <v>3</v>
      </c>
      <c r="C9" s="140">
        <v>342.3</v>
      </c>
      <c r="D9" s="140">
        <v>359.42</v>
      </c>
      <c r="E9" s="139">
        <v>321</v>
      </c>
      <c r="F9" s="6">
        <f t="shared" ref="F9:F49" si="0">(C9+D9+E9)/3</f>
        <v>340.90666666666669</v>
      </c>
      <c r="G9" s="7">
        <f t="shared" ref="G9:G71" si="1">IF(F9=0,0,STDEVA(C9:E9))</f>
        <v>19.247860487164115</v>
      </c>
      <c r="H9" s="7">
        <f t="shared" ref="H9:H57" si="2">G9/F9*100</f>
        <v>5.6460792261315254</v>
      </c>
    </row>
    <row r="10" spans="1:8" s="13" customFormat="1" ht="17.25" thickBot="1">
      <c r="A10" s="56">
        <v>3</v>
      </c>
      <c r="B10" s="57" t="s">
        <v>4</v>
      </c>
      <c r="C10" s="140">
        <v>689.85</v>
      </c>
      <c r="D10" s="140">
        <v>724.34</v>
      </c>
      <c r="E10" s="139">
        <v>605</v>
      </c>
      <c r="F10" s="6">
        <f t="shared" si="0"/>
        <v>673.06333333333339</v>
      </c>
      <c r="G10" s="7">
        <f t="shared" si="1"/>
        <v>61.415413646195816</v>
      </c>
      <c r="H10" s="7">
        <f t="shared" si="2"/>
        <v>9.1247599749695389</v>
      </c>
    </row>
    <row r="11" spans="1:8" s="13" customFormat="1" ht="17.25" thickBot="1">
      <c r="A11" s="56">
        <v>4</v>
      </c>
      <c r="B11" s="57" t="s">
        <v>5</v>
      </c>
      <c r="C11" s="140">
        <v>1115.0999999999999</v>
      </c>
      <c r="D11" s="140">
        <v>1170.8599999999999</v>
      </c>
      <c r="E11" s="139">
        <v>983</v>
      </c>
      <c r="F11" s="45">
        <f t="shared" si="0"/>
        <v>1089.6533333333334</v>
      </c>
      <c r="G11" s="7">
        <f t="shared" si="1"/>
        <v>96.480539661287779</v>
      </c>
      <c r="H11" s="7">
        <f t="shared" si="2"/>
        <v>8.8542416849353707</v>
      </c>
    </row>
    <row r="12" spans="1:8" s="13" customFormat="1" ht="17.25" thickBot="1">
      <c r="A12" s="56">
        <v>5</v>
      </c>
      <c r="B12" s="57" t="s">
        <v>6</v>
      </c>
      <c r="C12" s="140">
        <v>426.3</v>
      </c>
      <c r="D12" s="140">
        <v>447.62</v>
      </c>
      <c r="E12" s="139">
        <v>378</v>
      </c>
      <c r="F12" s="45">
        <f t="shared" si="0"/>
        <v>417.30666666666667</v>
      </c>
      <c r="G12" s="7">
        <f t="shared" si="1"/>
        <v>35.67066208151082</v>
      </c>
      <c r="H12" s="7">
        <f t="shared" si="2"/>
        <v>8.5478294335526606</v>
      </c>
    </row>
    <row r="13" spans="1:8" s="13" customFormat="1" ht="17.25" thickBot="1">
      <c r="A13" s="56">
        <v>6</v>
      </c>
      <c r="B13" s="57" t="s">
        <v>7</v>
      </c>
      <c r="C13" s="140">
        <v>1345.05</v>
      </c>
      <c r="D13" s="140">
        <v>1412.3</v>
      </c>
      <c r="E13" s="139">
        <v>1173</v>
      </c>
      <c r="F13" s="45">
        <f>(C13+D13+E13)/3</f>
        <v>1310.1166666666666</v>
      </c>
      <c r="G13" s="7">
        <f t="shared" si="1"/>
        <v>123.41546026869295</v>
      </c>
      <c r="H13" s="7">
        <f t="shared" si="2"/>
        <v>9.4201885533369509</v>
      </c>
    </row>
    <row r="14" spans="1:8" s="13" customFormat="1" ht="17.25" thickBot="1">
      <c r="A14" s="56">
        <v>7</v>
      </c>
      <c r="B14" s="57" t="s">
        <v>8</v>
      </c>
      <c r="C14" s="140">
        <v>691.95</v>
      </c>
      <c r="D14" s="140">
        <v>726.55</v>
      </c>
      <c r="E14" s="139">
        <v>624</v>
      </c>
      <c r="F14" s="45">
        <f t="shared" si="0"/>
        <v>680.83333333333337</v>
      </c>
      <c r="G14" s="7">
        <f t="shared" si="1"/>
        <v>52.170976925234321</v>
      </c>
      <c r="H14" s="7">
        <f t="shared" si="2"/>
        <v>7.6628117882841105</v>
      </c>
    </row>
    <row r="15" spans="1:8" s="13" customFormat="1" ht="17.25" thickBot="1">
      <c r="A15" s="56">
        <v>8</v>
      </c>
      <c r="B15" s="57" t="s">
        <v>9</v>
      </c>
      <c r="C15" s="140">
        <v>691.95</v>
      </c>
      <c r="D15" s="140">
        <v>726.55</v>
      </c>
      <c r="E15" s="139">
        <v>624</v>
      </c>
      <c r="F15" s="45">
        <f t="shared" si="0"/>
        <v>680.83333333333337</v>
      </c>
      <c r="G15" s="7">
        <f t="shared" si="1"/>
        <v>52.170976925234321</v>
      </c>
      <c r="H15" s="7">
        <f t="shared" si="2"/>
        <v>7.6628117882841105</v>
      </c>
    </row>
    <row r="16" spans="1:8" s="13" customFormat="1" ht="17.25" thickBot="1">
      <c r="A16" s="56">
        <v>9</v>
      </c>
      <c r="B16" s="57" t="s">
        <v>10</v>
      </c>
      <c r="C16" s="140">
        <v>691.95</v>
      </c>
      <c r="D16" s="140">
        <v>726.55</v>
      </c>
      <c r="E16" s="139">
        <v>624</v>
      </c>
      <c r="F16" s="45">
        <f t="shared" si="0"/>
        <v>680.83333333333337</v>
      </c>
      <c r="G16" s="7">
        <f t="shared" si="1"/>
        <v>52.170976925234321</v>
      </c>
      <c r="H16" s="7">
        <f t="shared" si="2"/>
        <v>7.6628117882841105</v>
      </c>
    </row>
    <row r="17" spans="1:8" s="13" customFormat="1" ht="17.25" thickBot="1">
      <c r="A17" s="56">
        <v>10</v>
      </c>
      <c r="B17" s="57" t="s">
        <v>11</v>
      </c>
      <c r="C17" s="140">
        <v>561.75</v>
      </c>
      <c r="D17" s="140">
        <v>589.84</v>
      </c>
      <c r="E17" s="139">
        <v>549</v>
      </c>
      <c r="F17" s="45">
        <f t="shared" si="0"/>
        <v>566.86333333333334</v>
      </c>
      <c r="G17" s="7">
        <f t="shared" si="1"/>
        <v>20.894641258785327</v>
      </c>
      <c r="H17" s="7">
        <f t="shared" si="2"/>
        <v>3.6860103714802501</v>
      </c>
    </row>
    <row r="18" spans="1:8" s="13" customFormat="1" ht="17.25" thickBot="1">
      <c r="A18" s="56">
        <v>11</v>
      </c>
      <c r="B18" s="57" t="s">
        <v>12</v>
      </c>
      <c r="C18" s="141">
        <v>544.95000000000005</v>
      </c>
      <c r="D18" s="140">
        <v>572.20000000000005</v>
      </c>
      <c r="E18" s="139">
        <v>471</v>
      </c>
      <c r="F18" s="45">
        <f t="shared" si="0"/>
        <v>529.38333333333333</v>
      </c>
      <c r="G18" s="7">
        <f t="shared" si="1"/>
        <v>52.36507264707398</v>
      </c>
      <c r="H18" s="7">
        <f t="shared" si="2"/>
        <v>9.8917116104412024</v>
      </c>
    </row>
    <row r="19" spans="1:8" s="13" customFormat="1">
      <c r="A19" s="55"/>
      <c r="B19" s="60" t="s">
        <v>13</v>
      </c>
      <c r="C19" s="61"/>
      <c r="D19" s="31"/>
      <c r="E19" s="8"/>
      <c r="F19" s="37"/>
      <c r="G19" s="8"/>
      <c r="H19" s="8"/>
    </row>
    <row r="20" spans="1:8" s="13" customFormat="1">
      <c r="A20" s="184">
        <v>12</v>
      </c>
      <c r="B20" s="65" t="s">
        <v>14</v>
      </c>
      <c r="C20" s="171">
        <v>6956.25</v>
      </c>
      <c r="D20" s="162">
        <v>7304.06</v>
      </c>
      <c r="E20" s="167">
        <v>6196</v>
      </c>
      <c r="F20" s="176">
        <f>(C20+D20+E20)/3</f>
        <v>6818.77</v>
      </c>
      <c r="G20" s="180">
        <f>IF(F20=0,0,STDEVA(C20:E24))</f>
        <v>566.67874823395323</v>
      </c>
      <c r="H20" s="180">
        <f t="shared" si="2"/>
        <v>8.3105713821400808</v>
      </c>
    </row>
    <row r="21" spans="1:8" s="13" customFormat="1">
      <c r="A21" s="185"/>
      <c r="B21" s="66" t="s">
        <v>15</v>
      </c>
      <c r="C21" s="171"/>
      <c r="D21" s="163"/>
      <c r="E21" s="167"/>
      <c r="F21" s="177"/>
      <c r="G21" s="180"/>
      <c r="H21" s="180"/>
    </row>
    <row r="22" spans="1:8" s="13" customFormat="1">
      <c r="A22" s="185"/>
      <c r="B22" s="66" t="s">
        <v>16</v>
      </c>
      <c r="C22" s="171"/>
      <c r="D22" s="163"/>
      <c r="E22" s="167"/>
      <c r="F22" s="177"/>
      <c r="G22" s="180"/>
      <c r="H22" s="180"/>
    </row>
    <row r="23" spans="1:8" s="13" customFormat="1" ht="30">
      <c r="A23" s="185"/>
      <c r="B23" s="66" t="s">
        <v>17</v>
      </c>
      <c r="C23" s="171"/>
      <c r="D23" s="163"/>
      <c r="E23" s="167"/>
      <c r="F23" s="177"/>
      <c r="G23" s="180"/>
      <c r="H23" s="180"/>
    </row>
    <row r="24" spans="1:8" s="13" customFormat="1" ht="15.75" thickBot="1">
      <c r="A24" s="186"/>
      <c r="B24" s="67" t="s">
        <v>18</v>
      </c>
      <c r="C24" s="171"/>
      <c r="D24" s="164"/>
      <c r="E24" s="167"/>
      <c r="F24" s="178"/>
      <c r="G24" s="180"/>
      <c r="H24" s="180"/>
    </row>
    <row r="25" spans="1:8" s="13" customFormat="1" ht="19.5" thickBot="1">
      <c r="A25" s="47">
        <v>13</v>
      </c>
      <c r="B25" s="67" t="s">
        <v>19</v>
      </c>
      <c r="C25" s="142">
        <v>291.89999999999998</v>
      </c>
      <c r="D25" s="142">
        <v>306.5</v>
      </c>
      <c r="E25" s="139">
        <v>224</v>
      </c>
      <c r="F25" s="45">
        <f t="shared" si="0"/>
        <v>274.13333333333333</v>
      </c>
      <c r="G25" s="7">
        <f t="shared" si="1"/>
        <v>44.026166461927268</v>
      </c>
      <c r="H25" s="7">
        <f t="shared" si="2"/>
        <v>16.060128816364518</v>
      </c>
    </row>
    <row r="26" spans="1:8" s="13" customFormat="1" ht="19.5" thickBot="1">
      <c r="A26" s="47">
        <v>14</v>
      </c>
      <c r="B26" s="57" t="s">
        <v>20</v>
      </c>
      <c r="C26" s="142">
        <v>304.5</v>
      </c>
      <c r="D26" s="142">
        <v>319.73</v>
      </c>
      <c r="E26" s="139">
        <v>280</v>
      </c>
      <c r="F26" s="45">
        <f t="shared" si="0"/>
        <v>301.41000000000003</v>
      </c>
      <c r="G26" s="7">
        <f t="shared" si="1"/>
        <v>20.044433142396429</v>
      </c>
      <c r="H26" s="7">
        <f t="shared" si="2"/>
        <v>6.6502216722724619</v>
      </c>
    </row>
    <row r="27" spans="1:8" s="13" customFormat="1" ht="19.5" thickBot="1">
      <c r="A27" s="47">
        <v>15</v>
      </c>
      <c r="B27" s="57" t="s">
        <v>21</v>
      </c>
      <c r="C27" s="142">
        <v>654.15</v>
      </c>
      <c r="D27" s="142">
        <v>686.86</v>
      </c>
      <c r="E27" s="139">
        <v>576</v>
      </c>
      <c r="F27" s="45">
        <f t="shared" si="0"/>
        <v>639.00333333333333</v>
      </c>
      <c r="G27" s="7">
        <f t="shared" si="1"/>
        <v>56.960960607536578</v>
      </c>
      <c r="H27" s="7">
        <f t="shared" si="2"/>
        <v>8.9140318424322107</v>
      </c>
    </row>
    <row r="28" spans="1:8" s="13" customFormat="1" ht="19.5" thickBot="1">
      <c r="A28" s="47">
        <v>16</v>
      </c>
      <c r="B28" s="57" t="s">
        <v>22</v>
      </c>
      <c r="C28" s="142">
        <v>1252.6500000000001</v>
      </c>
      <c r="D28" s="142">
        <v>1315.28</v>
      </c>
      <c r="E28" s="139">
        <v>1130</v>
      </c>
      <c r="F28" s="45">
        <f t="shared" si="0"/>
        <v>1232.6433333333334</v>
      </c>
      <c r="G28" s="7">
        <f t="shared" si="1"/>
        <v>94.246324243088296</v>
      </c>
      <c r="H28" s="7">
        <f t="shared" si="2"/>
        <v>7.6458714126353096</v>
      </c>
    </row>
    <row r="29" spans="1:8" s="13" customFormat="1" ht="19.5" thickBot="1">
      <c r="A29" s="11">
        <v>17</v>
      </c>
      <c r="B29" s="35" t="s">
        <v>23</v>
      </c>
      <c r="C29" s="142">
        <v>619.5</v>
      </c>
      <c r="D29" s="142">
        <v>650.48</v>
      </c>
      <c r="E29" s="139">
        <v>451</v>
      </c>
      <c r="F29" s="45">
        <f t="shared" si="0"/>
        <v>573.66</v>
      </c>
      <c r="G29" s="7">
        <f t="shared" si="1"/>
        <v>107.35011318112343</v>
      </c>
      <c r="H29" s="7">
        <f t="shared" si="2"/>
        <v>18.713194781076499</v>
      </c>
    </row>
    <row r="30" spans="1:8" s="13" customFormat="1">
      <c r="A30" s="18"/>
      <c r="B30" s="60" t="s">
        <v>24</v>
      </c>
      <c r="C30" s="61"/>
      <c r="D30" s="31"/>
      <c r="E30" s="8"/>
      <c r="F30" s="37"/>
      <c r="G30" s="8"/>
      <c r="H30" s="8"/>
    </row>
    <row r="31" spans="1:8" s="13" customFormat="1">
      <c r="A31" s="187">
        <v>18</v>
      </c>
      <c r="B31" s="65" t="s">
        <v>25</v>
      </c>
      <c r="C31" s="172">
        <v>7908.6</v>
      </c>
      <c r="D31" s="162">
        <v>8304.0300000000007</v>
      </c>
      <c r="E31" s="162">
        <v>6413</v>
      </c>
      <c r="F31" s="176">
        <f t="shared" si="0"/>
        <v>7541.876666666667</v>
      </c>
      <c r="G31" s="180">
        <f t="shared" si="1"/>
        <v>997.42825187244819</v>
      </c>
      <c r="H31" s="180">
        <f t="shared" si="2"/>
        <v>13.225199720924211</v>
      </c>
    </row>
    <row r="32" spans="1:8" s="13" customFormat="1">
      <c r="A32" s="187"/>
      <c r="B32" s="66" t="s">
        <v>26</v>
      </c>
      <c r="C32" s="172"/>
      <c r="D32" s="163"/>
      <c r="E32" s="163"/>
      <c r="F32" s="177"/>
      <c r="G32" s="180"/>
      <c r="H32" s="180"/>
    </row>
    <row r="33" spans="1:8" s="13" customFormat="1">
      <c r="A33" s="187"/>
      <c r="B33" s="66" t="s">
        <v>27</v>
      </c>
      <c r="C33" s="172"/>
      <c r="D33" s="163"/>
      <c r="E33" s="163"/>
      <c r="F33" s="177"/>
      <c r="G33" s="180"/>
      <c r="H33" s="180"/>
    </row>
    <row r="34" spans="1:8" s="13" customFormat="1" ht="30">
      <c r="A34" s="187"/>
      <c r="B34" s="66" t="s">
        <v>28</v>
      </c>
      <c r="C34" s="172"/>
      <c r="D34" s="163"/>
      <c r="E34" s="163"/>
      <c r="F34" s="177"/>
      <c r="G34" s="180"/>
      <c r="H34" s="180"/>
    </row>
    <row r="35" spans="1:8" s="13" customFormat="1" ht="15.75" thickBot="1">
      <c r="A35" s="187"/>
      <c r="B35" s="67" t="s">
        <v>29</v>
      </c>
      <c r="C35" s="172"/>
      <c r="D35" s="164"/>
      <c r="E35" s="164"/>
      <c r="F35" s="178"/>
      <c r="G35" s="180"/>
      <c r="H35" s="180"/>
    </row>
    <row r="36" spans="1:8" s="13" customFormat="1" ht="19.5" thickBot="1">
      <c r="A36" s="56">
        <v>19</v>
      </c>
      <c r="B36" s="67" t="s">
        <v>30</v>
      </c>
      <c r="C36" s="142">
        <v>291.89999999999998</v>
      </c>
      <c r="D36" s="142">
        <v>306.5</v>
      </c>
      <c r="E36" s="139">
        <v>224</v>
      </c>
      <c r="F36" s="45">
        <f>(C36+D36+E36)/3</f>
        <v>274.13333333333333</v>
      </c>
      <c r="G36" s="7">
        <f t="shared" si="1"/>
        <v>44.026166461927268</v>
      </c>
      <c r="H36" s="7">
        <f t="shared" si="2"/>
        <v>16.060128816364518</v>
      </c>
    </row>
    <row r="37" spans="1:8" s="13" customFormat="1" ht="19.5" thickBot="1">
      <c r="A37" s="56">
        <v>20</v>
      </c>
      <c r="B37" s="57" t="s">
        <v>31</v>
      </c>
      <c r="C37" s="142">
        <v>246.75</v>
      </c>
      <c r="D37" s="142">
        <v>259.08999999999997</v>
      </c>
      <c r="E37" s="139">
        <v>227</v>
      </c>
      <c r="F37" s="45">
        <f>(C37+D37+E37)/3</f>
        <v>244.27999999999997</v>
      </c>
      <c r="G37" s="7">
        <f t="shared" si="1"/>
        <v>16.18696080183058</v>
      </c>
      <c r="H37" s="7">
        <f t="shared" si="2"/>
        <v>6.6263962673287127</v>
      </c>
    </row>
    <row r="38" spans="1:8" s="13" customFormat="1" ht="18.75">
      <c r="A38" s="56">
        <v>21</v>
      </c>
      <c r="B38" s="57" t="s">
        <v>32</v>
      </c>
      <c r="C38" s="142">
        <v>1321.95</v>
      </c>
      <c r="D38" s="142">
        <v>1388.05</v>
      </c>
      <c r="E38" s="139">
        <v>1130</v>
      </c>
      <c r="F38" s="45">
        <f t="shared" si="0"/>
        <v>1280</v>
      </c>
      <c r="G38" s="7">
        <f t="shared" si="1"/>
        <v>134.04216687296577</v>
      </c>
      <c r="H38" s="7">
        <f t="shared" si="2"/>
        <v>10.472044286950451</v>
      </c>
    </row>
    <row r="39" spans="1:8" s="13" customFormat="1">
      <c r="A39" s="62"/>
      <c r="B39" s="63" t="s">
        <v>33</v>
      </c>
      <c r="C39" s="61"/>
      <c r="D39" s="31"/>
      <c r="E39" s="8"/>
      <c r="F39" s="37"/>
      <c r="G39" s="8"/>
      <c r="H39" s="8"/>
    </row>
    <row r="40" spans="1:8" s="13" customFormat="1">
      <c r="A40" s="187">
        <v>22</v>
      </c>
      <c r="B40" s="65" t="s">
        <v>34</v>
      </c>
      <c r="C40" s="173">
        <v>6056.4</v>
      </c>
      <c r="D40" s="162">
        <v>6359.22</v>
      </c>
      <c r="E40" s="162">
        <v>5570</v>
      </c>
      <c r="F40" s="176">
        <f t="shared" si="0"/>
        <v>5995.206666666666</v>
      </c>
      <c r="G40" s="180">
        <f t="shared" si="1"/>
        <v>398.15263421624303</v>
      </c>
      <c r="H40" s="180">
        <f t="shared" si="2"/>
        <v>6.6411828040886505</v>
      </c>
    </row>
    <row r="41" spans="1:8" s="13" customFormat="1">
      <c r="A41" s="187"/>
      <c r="B41" s="66" t="s">
        <v>418</v>
      </c>
      <c r="C41" s="173"/>
      <c r="D41" s="163"/>
      <c r="E41" s="163"/>
      <c r="F41" s="177"/>
      <c r="G41" s="180"/>
      <c r="H41" s="180"/>
    </row>
    <row r="42" spans="1:8" s="13" customFormat="1">
      <c r="A42" s="187"/>
      <c r="B42" s="66" t="s">
        <v>35</v>
      </c>
      <c r="C42" s="173"/>
      <c r="D42" s="163"/>
      <c r="E42" s="163"/>
      <c r="F42" s="177"/>
      <c r="G42" s="180"/>
      <c r="H42" s="180"/>
    </row>
    <row r="43" spans="1:8" s="13" customFormat="1" ht="30">
      <c r="A43" s="187"/>
      <c r="B43" s="66" t="s">
        <v>36</v>
      </c>
      <c r="C43" s="173"/>
      <c r="D43" s="163"/>
      <c r="E43" s="163"/>
      <c r="F43" s="177"/>
      <c r="G43" s="180"/>
      <c r="H43" s="180"/>
    </row>
    <row r="44" spans="1:8" s="13" customFormat="1" ht="18" customHeight="1" thickBot="1">
      <c r="A44" s="187"/>
      <c r="B44" s="67" t="s">
        <v>37</v>
      </c>
      <c r="C44" s="173"/>
      <c r="D44" s="164"/>
      <c r="E44" s="164"/>
      <c r="F44" s="178"/>
      <c r="G44" s="180"/>
      <c r="H44" s="180"/>
    </row>
    <row r="45" spans="1:8" s="13" customFormat="1" ht="19.5" thickBot="1">
      <c r="A45" s="56">
        <v>23</v>
      </c>
      <c r="B45" s="67" t="s">
        <v>38</v>
      </c>
      <c r="C45" s="143">
        <v>605.85</v>
      </c>
      <c r="D45" s="143">
        <v>636.14</v>
      </c>
      <c r="E45" s="139">
        <v>356</v>
      </c>
      <c r="F45" s="45">
        <f t="shared" si="0"/>
        <v>532.6633333333333</v>
      </c>
      <c r="G45" s="7">
        <f t="shared" si="1"/>
        <v>153.74271050470449</v>
      </c>
      <c r="H45" s="7">
        <f t="shared" si="2"/>
        <v>28.863017385222278</v>
      </c>
    </row>
    <row r="46" spans="1:8" s="13" customFormat="1" ht="19.5" thickBot="1">
      <c r="A46" s="56">
        <v>24</v>
      </c>
      <c r="B46" s="57" t="s">
        <v>39</v>
      </c>
      <c r="C46" s="143">
        <v>304.5</v>
      </c>
      <c r="D46" s="143">
        <v>319.73</v>
      </c>
      <c r="E46" s="139">
        <v>280</v>
      </c>
      <c r="F46" s="45">
        <f t="shared" si="0"/>
        <v>301.41000000000003</v>
      </c>
      <c r="G46" s="7">
        <f t="shared" si="1"/>
        <v>20.044433142396429</v>
      </c>
      <c r="H46" s="7">
        <f t="shared" si="2"/>
        <v>6.6502216722724619</v>
      </c>
    </row>
    <row r="47" spans="1:8" s="13" customFormat="1" ht="19.5" thickBot="1">
      <c r="A47" s="41">
        <v>25</v>
      </c>
      <c r="B47" s="35" t="s">
        <v>40</v>
      </c>
      <c r="C47" s="144">
        <v>1308.3</v>
      </c>
      <c r="D47" s="143">
        <v>1373.72</v>
      </c>
      <c r="E47" s="139">
        <v>1130</v>
      </c>
      <c r="F47" s="45">
        <f t="shared" si="0"/>
        <v>1270.6733333333334</v>
      </c>
      <c r="G47" s="7">
        <f t="shared" si="1"/>
        <v>126.1415242231254</v>
      </c>
      <c r="H47" s="7">
        <f t="shared" si="2"/>
        <v>9.9271402739066463</v>
      </c>
    </row>
    <row r="48" spans="1:8" s="13" customFormat="1">
      <c r="A48" s="18"/>
      <c r="B48" s="63" t="s">
        <v>41</v>
      </c>
      <c r="C48" s="50"/>
      <c r="D48" s="31"/>
      <c r="E48" s="8"/>
      <c r="F48" s="37"/>
      <c r="G48" s="8"/>
      <c r="H48" s="8"/>
    </row>
    <row r="49" spans="1:8" s="13" customFormat="1">
      <c r="A49" s="179">
        <v>26</v>
      </c>
      <c r="B49" s="65" t="s">
        <v>42</v>
      </c>
      <c r="C49" s="173">
        <v>5032.6499999999996</v>
      </c>
      <c r="D49" s="162">
        <v>5284.28</v>
      </c>
      <c r="E49" s="167">
        <v>4516</v>
      </c>
      <c r="F49" s="176">
        <f t="shared" si="0"/>
        <v>4944.3100000000004</v>
      </c>
      <c r="G49" s="180">
        <f t="shared" si="1"/>
        <v>391.68419204762387</v>
      </c>
      <c r="H49" s="180">
        <f t="shared" si="2"/>
        <v>7.921918165479588</v>
      </c>
    </row>
    <row r="50" spans="1:8" s="13" customFormat="1">
      <c r="A50" s="179"/>
      <c r="B50" s="66" t="s">
        <v>43</v>
      </c>
      <c r="C50" s="173"/>
      <c r="D50" s="163"/>
      <c r="E50" s="167"/>
      <c r="F50" s="177"/>
      <c r="G50" s="180"/>
      <c r="H50" s="180"/>
    </row>
    <row r="51" spans="1:8" s="13" customFormat="1">
      <c r="A51" s="179"/>
      <c r="B51" s="66" t="s">
        <v>44</v>
      </c>
      <c r="C51" s="173"/>
      <c r="D51" s="163"/>
      <c r="E51" s="167"/>
      <c r="F51" s="177"/>
      <c r="G51" s="180"/>
      <c r="H51" s="180"/>
    </row>
    <row r="52" spans="1:8" s="13" customFormat="1">
      <c r="A52" s="179"/>
      <c r="B52" s="66" t="s">
        <v>45</v>
      </c>
      <c r="C52" s="173"/>
      <c r="D52" s="163"/>
      <c r="E52" s="167"/>
      <c r="F52" s="177"/>
      <c r="G52" s="180"/>
      <c r="H52" s="180"/>
    </row>
    <row r="53" spans="1:8" s="13" customFormat="1">
      <c r="A53" s="179"/>
      <c r="B53" s="66" t="s">
        <v>46</v>
      </c>
      <c r="C53" s="173"/>
      <c r="D53" s="163"/>
      <c r="E53" s="167"/>
      <c r="F53" s="177"/>
      <c r="G53" s="180"/>
      <c r="H53" s="180"/>
    </row>
    <row r="54" spans="1:8" s="13" customFormat="1">
      <c r="A54" s="179"/>
      <c r="B54" s="66" t="s">
        <v>47</v>
      </c>
      <c r="C54" s="173"/>
      <c r="D54" s="163"/>
      <c r="E54" s="167"/>
      <c r="F54" s="177"/>
      <c r="G54" s="180"/>
      <c r="H54" s="180"/>
    </row>
    <row r="55" spans="1:8" s="13" customFormat="1">
      <c r="A55" s="179"/>
      <c r="B55" s="66" t="s">
        <v>48</v>
      </c>
      <c r="C55" s="173"/>
      <c r="D55" s="163"/>
      <c r="E55" s="167"/>
      <c r="F55" s="177"/>
      <c r="G55" s="180"/>
      <c r="H55" s="180"/>
    </row>
    <row r="56" spans="1:8" s="13" customFormat="1" ht="30">
      <c r="A56" s="179"/>
      <c r="B56" s="67" t="s">
        <v>49</v>
      </c>
      <c r="C56" s="173"/>
      <c r="D56" s="164"/>
      <c r="E56" s="167"/>
      <c r="F56" s="178"/>
      <c r="G56" s="180"/>
      <c r="H56" s="180"/>
    </row>
    <row r="57" spans="1:8" s="13" customFormat="1" ht="15.75" thickBot="1">
      <c r="A57" s="40">
        <v>27</v>
      </c>
      <c r="B57" s="35" t="s">
        <v>50</v>
      </c>
      <c r="C57" s="30">
        <v>1913.1</v>
      </c>
      <c r="D57" s="59">
        <v>2008.76</v>
      </c>
      <c r="E57" s="43">
        <v>1568</v>
      </c>
      <c r="F57" s="9">
        <f>(C57+D57+E57)/3</f>
        <v>1829.9533333333331</v>
      </c>
      <c r="G57" s="7">
        <f t="shared" si="1"/>
        <v>231.84557475469333</v>
      </c>
      <c r="H57" s="7">
        <f t="shared" si="2"/>
        <v>12.669480173703521</v>
      </c>
    </row>
    <row r="58" spans="1:8" s="13" customFormat="1" ht="15.75" thickBot="1">
      <c r="A58" s="16"/>
      <c r="B58" s="36" t="s">
        <v>399</v>
      </c>
      <c r="C58" s="8"/>
      <c r="D58" s="8"/>
      <c r="E58" s="8"/>
      <c r="F58" s="8"/>
      <c r="G58" s="8"/>
      <c r="H58" s="8"/>
    </row>
    <row r="59" spans="1:8" s="13" customFormat="1">
      <c r="A59" s="83" t="s">
        <v>399</v>
      </c>
      <c r="B59" s="87"/>
      <c r="C59" s="94">
        <f>SUM(C8:C57)</f>
        <v>42411.6</v>
      </c>
      <c r="D59" s="94">
        <f>SUM(D8:D57)</f>
        <v>44532.240000000005</v>
      </c>
      <c r="E59" s="94">
        <f>SUM(E8:E57)</f>
        <v>36849</v>
      </c>
      <c r="F59" s="95">
        <f>(C59+D59+E59)/3</f>
        <v>41264.28</v>
      </c>
      <c r="G59" s="7"/>
      <c r="H59" s="7"/>
    </row>
    <row r="60" spans="1:8" s="15" customFormat="1" ht="15.75" thickBot="1">
      <c r="B60" s="84"/>
      <c r="C60" s="85"/>
      <c r="D60" s="85"/>
      <c r="E60" s="85"/>
      <c r="G60" s="68"/>
      <c r="H60" s="44"/>
    </row>
    <row r="61" spans="1:8" s="13" customFormat="1" ht="30.75" thickBot="1">
      <c r="A61" s="14"/>
      <c r="B61" s="10" t="s">
        <v>51</v>
      </c>
      <c r="C61" s="10" t="s">
        <v>52</v>
      </c>
      <c r="D61" s="14"/>
      <c r="E61" s="21"/>
      <c r="F61" s="12"/>
      <c r="G61" s="23"/>
      <c r="H61" s="7"/>
    </row>
    <row r="62" spans="1:8" s="13" customFormat="1" ht="15.75" thickBot="1">
      <c r="A62" s="17"/>
      <c r="B62" s="72" t="s">
        <v>53</v>
      </c>
      <c r="C62" s="20"/>
      <c r="D62" s="17"/>
      <c r="E62" s="22"/>
      <c r="F62" s="18"/>
      <c r="G62" s="24"/>
      <c r="H62" s="19"/>
    </row>
    <row r="63" spans="1:8" s="13" customFormat="1" ht="19.5" thickBot="1">
      <c r="A63" s="56">
        <v>1</v>
      </c>
      <c r="B63" s="73" t="s">
        <v>54</v>
      </c>
      <c r="C63" s="142">
        <v>2122.0500000000002</v>
      </c>
      <c r="D63" s="142">
        <v>2228.15</v>
      </c>
      <c r="E63" s="139">
        <v>1625.07</v>
      </c>
      <c r="F63" s="32">
        <f>(C63+D63+E63)/3</f>
        <v>1991.7566666666669</v>
      </c>
      <c r="G63" s="23">
        <f>IF(F63=0,0,STDEVA(C63:E63))</f>
        <v>321.96061270492669</v>
      </c>
      <c r="H63" s="7">
        <f t="shared" ref="H63:H126" si="3">G63/F63*100</f>
        <v>16.164655958890226</v>
      </c>
    </row>
    <row r="64" spans="1:8" s="13" customFormat="1" ht="19.5" thickBot="1">
      <c r="A64" s="56">
        <v>2</v>
      </c>
      <c r="B64" s="73" t="s">
        <v>55</v>
      </c>
      <c r="C64" s="142">
        <v>1039.5</v>
      </c>
      <c r="D64" s="142">
        <v>1091.48</v>
      </c>
      <c r="E64" s="139">
        <v>1092.74</v>
      </c>
      <c r="F64" s="32">
        <f t="shared" ref="F64:F126" si="4">(C64+D64+E64)/3</f>
        <v>1074.5733333333335</v>
      </c>
      <c r="G64" s="23">
        <f t="shared" si="1"/>
        <v>30.380930422443182</v>
      </c>
      <c r="H64" s="7">
        <f t="shared" si="3"/>
        <v>2.8272551979492491</v>
      </c>
    </row>
    <row r="65" spans="1:13" s="13" customFormat="1" ht="18.75">
      <c r="A65" s="56">
        <v>3</v>
      </c>
      <c r="B65" s="73" t="s">
        <v>56</v>
      </c>
      <c r="C65" s="142">
        <v>276.14999999999998</v>
      </c>
      <c r="D65" s="142">
        <v>289.95999999999998</v>
      </c>
      <c r="E65" s="139">
        <v>217.41</v>
      </c>
      <c r="F65" s="32">
        <f t="shared" si="4"/>
        <v>261.17333333333329</v>
      </c>
      <c r="G65" s="23">
        <f t="shared" si="1"/>
        <v>38.524031893525297</v>
      </c>
      <c r="H65" s="7">
        <f t="shared" si="3"/>
        <v>14.75036957328159</v>
      </c>
    </row>
    <row r="66" spans="1:13" s="13" customFormat="1">
      <c r="A66" s="74"/>
      <c r="B66" s="75" t="s">
        <v>57</v>
      </c>
      <c r="C66" s="145"/>
      <c r="D66" s="69"/>
      <c r="E66" s="31"/>
      <c r="F66" s="33"/>
      <c r="G66" s="25"/>
      <c r="H66" s="8"/>
    </row>
    <row r="67" spans="1:13" s="13" customFormat="1" ht="15.75">
      <c r="A67" s="56">
        <v>4</v>
      </c>
      <c r="B67" s="73" t="s">
        <v>58</v>
      </c>
      <c r="C67" s="58">
        <v>53.55</v>
      </c>
      <c r="D67" s="130">
        <v>56.23</v>
      </c>
      <c r="E67" s="147">
        <v>47.49</v>
      </c>
      <c r="F67" s="32">
        <f t="shared" si="4"/>
        <v>52.423333333333339</v>
      </c>
      <c r="G67" s="23">
        <f t="shared" si="1"/>
        <v>4.4776035256968996</v>
      </c>
      <c r="H67" s="7">
        <f t="shared" si="3"/>
        <v>8.5412415445353194</v>
      </c>
      <c r="M67" s="30"/>
    </row>
    <row r="68" spans="1:13" s="13" customFormat="1" ht="15.75" thickBot="1">
      <c r="A68" s="74"/>
      <c r="B68" s="75" t="s">
        <v>59</v>
      </c>
      <c r="C68" s="145"/>
      <c r="D68" s="69"/>
      <c r="E68" s="31"/>
      <c r="F68" s="33"/>
      <c r="G68" s="25"/>
      <c r="H68" s="8"/>
    </row>
    <row r="69" spans="1:13" s="13" customFormat="1" ht="19.5" thickBot="1">
      <c r="A69" s="56">
        <v>5</v>
      </c>
      <c r="B69" s="73" t="s">
        <v>60</v>
      </c>
      <c r="C69" s="142">
        <v>7.35</v>
      </c>
      <c r="D69" s="142">
        <v>7.72</v>
      </c>
      <c r="E69" s="139">
        <v>3.25</v>
      </c>
      <c r="F69" s="32">
        <f t="shared" si="4"/>
        <v>6.1066666666666665</v>
      </c>
      <c r="G69" s="23">
        <f t="shared" si="1"/>
        <v>2.4808533478086372</v>
      </c>
      <c r="H69" s="7">
        <f t="shared" si="3"/>
        <v>40.625327747958032</v>
      </c>
    </row>
    <row r="70" spans="1:13" s="13" customFormat="1" ht="19.5" thickBot="1">
      <c r="A70" s="56">
        <v>6</v>
      </c>
      <c r="B70" s="73" t="s">
        <v>61</v>
      </c>
      <c r="C70" s="142">
        <v>11.55</v>
      </c>
      <c r="D70" s="142">
        <v>12.13</v>
      </c>
      <c r="E70" s="139">
        <v>5.04</v>
      </c>
      <c r="F70" s="32">
        <f t="shared" si="4"/>
        <v>9.5733333333333324</v>
      </c>
      <c r="G70" s="23">
        <f t="shared" si="1"/>
        <v>3.9366779565178254</v>
      </c>
      <c r="H70" s="7">
        <f t="shared" si="3"/>
        <v>41.121287846634672</v>
      </c>
    </row>
    <row r="71" spans="1:13" s="13" customFormat="1" ht="18.75">
      <c r="A71" s="56">
        <v>7</v>
      </c>
      <c r="B71" s="73" t="s">
        <v>62</v>
      </c>
      <c r="C71" s="142">
        <v>19.95</v>
      </c>
      <c r="D71" s="142">
        <v>20.95</v>
      </c>
      <c r="E71" s="139">
        <v>7.06</v>
      </c>
      <c r="F71" s="32">
        <f t="shared" si="4"/>
        <v>15.986666666666666</v>
      </c>
      <c r="G71" s="23">
        <f t="shared" si="1"/>
        <v>7.7468724872256267</v>
      </c>
      <c r="H71" s="7">
        <f t="shared" si="3"/>
        <v>48.458334990985989</v>
      </c>
    </row>
    <row r="72" spans="1:13" s="13" customFormat="1" ht="15.75" thickBot="1">
      <c r="A72" s="74"/>
      <c r="B72" s="75" t="s">
        <v>63</v>
      </c>
      <c r="C72" s="145"/>
      <c r="D72" s="69"/>
      <c r="E72" s="31"/>
      <c r="F72" s="33"/>
      <c r="G72" s="25"/>
      <c r="H72" s="8"/>
    </row>
    <row r="73" spans="1:13" s="13" customFormat="1" ht="19.5" thickBot="1">
      <c r="A73" s="76">
        <v>8</v>
      </c>
      <c r="B73" s="77" t="s">
        <v>64</v>
      </c>
      <c r="C73" s="142">
        <v>72.45</v>
      </c>
      <c r="D73" s="142">
        <v>76.069999999999993</v>
      </c>
      <c r="E73" s="139">
        <v>82.88</v>
      </c>
      <c r="F73" s="32">
        <f t="shared" si="4"/>
        <v>77.133333333333326</v>
      </c>
      <c r="G73" s="23">
        <f t="shared" ref="G73:G136" si="5">IF(F73=0,0,STDEVA(C73:E73))</f>
        <v>5.2956806298466779</v>
      </c>
      <c r="H73" s="7">
        <f t="shared" si="3"/>
        <v>6.8656187940968172</v>
      </c>
    </row>
    <row r="74" spans="1:13" s="13" customFormat="1" ht="19.5" thickBot="1">
      <c r="A74" s="76">
        <v>9</v>
      </c>
      <c r="B74" s="73" t="s">
        <v>65</v>
      </c>
      <c r="C74" s="148">
        <v>26.25</v>
      </c>
      <c r="D74" s="142">
        <v>27.56</v>
      </c>
      <c r="E74" s="139">
        <v>19.940000000000001</v>
      </c>
      <c r="F74" s="32">
        <f t="shared" si="4"/>
        <v>24.583333333333332</v>
      </c>
      <c r="G74" s="23">
        <f t="shared" si="5"/>
        <v>4.0742402154675936</v>
      </c>
      <c r="H74" s="7">
        <f t="shared" si="3"/>
        <v>16.573180537495297</v>
      </c>
    </row>
    <row r="75" spans="1:13" s="13" customFormat="1" ht="29.25" customHeight="1" thickBot="1">
      <c r="A75" s="76">
        <v>10</v>
      </c>
      <c r="B75" s="73" t="s">
        <v>66</v>
      </c>
      <c r="C75" s="149">
        <v>10.5</v>
      </c>
      <c r="D75" s="142">
        <v>11.03</v>
      </c>
      <c r="E75" s="139">
        <v>6.61</v>
      </c>
      <c r="F75" s="32">
        <f t="shared" si="4"/>
        <v>9.3800000000000008</v>
      </c>
      <c r="G75" s="23">
        <f t="shared" si="5"/>
        <v>2.4134829603707555</v>
      </c>
      <c r="H75" s="7">
        <f t="shared" si="3"/>
        <v>25.730095526340673</v>
      </c>
    </row>
    <row r="76" spans="1:13" s="13" customFormat="1" ht="19.5" thickBot="1">
      <c r="A76" s="76">
        <v>11</v>
      </c>
      <c r="B76" s="73" t="s">
        <v>67</v>
      </c>
      <c r="C76" s="142">
        <v>7.35</v>
      </c>
      <c r="D76" s="148">
        <v>7.72</v>
      </c>
      <c r="E76" s="139">
        <v>4.03</v>
      </c>
      <c r="F76" s="32">
        <f t="shared" si="4"/>
        <v>6.3666666666666671</v>
      </c>
      <c r="G76" s="23">
        <f t="shared" si="5"/>
        <v>2.0320515085335109</v>
      </c>
      <c r="H76" s="7">
        <f t="shared" si="3"/>
        <v>31.917039401049905</v>
      </c>
    </row>
    <row r="77" spans="1:13" s="13" customFormat="1" ht="29.25" customHeight="1" thickBot="1">
      <c r="A77" s="76">
        <v>12</v>
      </c>
      <c r="B77" s="78" t="s">
        <v>68</v>
      </c>
      <c r="C77" s="142">
        <v>27.3</v>
      </c>
      <c r="D77" s="149">
        <v>28.67</v>
      </c>
      <c r="E77" s="139">
        <v>18.14</v>
      </c>
      <c r="F77" s="32">
        <f t="shared" si="4"/>
        <v>24.703333333333333</v>
      </c>
      <c r="G77" s="23">
        <f t="shared" si="5"/>
        <v>5.7251404640701686</v>
      </c>
      <c r="H77" s="7">
        <f t="shared" si="3"/>
        <v>23.175578723803138</v>
      </c>
    </row>
    <row r="78" spans="1:13" s="13" customFormat="1" ht="19.5" thickBot="1">
      <c r="A78" s="76">
        <v>13</v>
      </c>
      <c r="B78" s="78" t="s">
        <v>69</v>
      </c>
      <c r="C78" s="142">
        <v>9.4499999999999993</v>
      </c>
      <c r="D78" s="142">
        <v>9.92</v>
      </c>
      <c r="E78" s="139">
        <v>10.42</v>
      </c>
      <c r="F78" s="32">
        <f t="shared" si="4"/>
        <v>9.93</v>
      </c>
      <c r="G78" s="23">
        <f t="shared" si="5"/>
        <v>0.48507731342539645</v>
      </c>
      <c r="H78" s="7">
        <f t="shared" si="3"/>
        <v>4.8849679096213139</v>
      </c>
    </row>
    <row r="79" spans="1:13" s="13" customFormat="1" ht="19.5" thickBot="1">
      <c r="A79" s="76">
        <v>14</v>
      </c>
      <c r="B79" s="78" t="s">
        <v>70</v>
      </c>
      <c r="C79" s="142">
        <v>5.25</v>
      </c>
      <c r="D79" s="142">
        <v>5.51</v>
      </c>
      <c r="E79" s="139">
        <v>3.7</v>
      </c>
      <c r="F79" s="32">
        <f t="shared" si="4"/>
        <v>4.82</v>
      </c>
      <c r="G79" s="23">
        <f t="shared" si="5"/>
        <v>0.9786214794290975</v>
      </c>
      <c r="H79" s="7">
        <f t="shared" si="3"/>
        <v>20.303350195624429</v>
      </c>
    </row>
    <row r="80" spans="1:13" s="13" customFormat="1" ht="19.5" thickBot="1">
      <c r="A80" s="76">
        <v>15</v>
      </c>
      <c r="B80" s="78" t="s">
        <v>71</v>
      </c>
      <c r="C80" s="142">
        <v>12.6</v>
      </c>
      <c r="D80" s="142">
        <v>13.23</v>
      </c>
      <c r="E80" s="139">
        <v>8.06</v>
      </c>
      <c r="F80" s="32">
        <f t="shared" si="4"/>
        <v>11.296666666666667</v>
      </c>
      <c r="G80" s="23">
        <f t="shared" si="5"/>
        <v>2.8206795871444452</v>
      </c>
      <c r="H80" s="7">
        <f t="shared" si="3"/>
        <v>24.969131783515301</v>
      </c>
    </row>
    <row r="81" spans="1:8" s="13" customFormat="1" ht="19.5" thickBot="1">
      <c r="A81" s="76">
        <v>16</v>
      </c>
      <c r="B81" s="78" t="s">
        <v>72</v>
      </c>
      <c r="C81" s="142">
        <v>12.6</v>
      </c>
      <c r="D81" s="142">
        <v>13.23</v>
      </c>
      <c r="E81" s="139">
        <v>8.51</v>
      </c>
      <c r="F81" s="32">
        <f t="shared" si="4"/>
        <v>11.446666666666665</v>
      </c>
      <c r="G81" s="23">
        <f t="shared" si="5"/>
        <v>2.5626613770323572</v>
      </c>
      <c r="H81" s="7">
        <f t="shared" si="3"/>
        <v>22.387839636275693</v>
      </c>
    </row>
    <row r="82" spans="1:8" s="13" customFormat="1" ht="19.5" thickBot="1">
      <c r="A82" s="76">
        <v>17</v>
      </c>
      <c r="B82" s="78" t="s">
        <v>73</v>
      </c>
      <c r="C82" s="142">
        <v>26.25</v>
      </c>
      <c r="D82" s="142">
        <v>27.56</v>
      </c>
      <c r="E82" s="139">
        <v>19.149999999999999</v>
      </c>
      <c r="F82" s="32">
        <f t="shared" si="4"/>
        <v>24.320000000000004</v>
      </c>
      <c r="G82" s="23">
        <f t="shared" si="5"/>
        <v>4.5250082872852122</v>
      </c>
      <c r="H82" s="7">
        <f t="shared" si="3"/>
        <v>18.60611960232406</v>
      </c>
    </row>
    <row r="83" spans="1:8" s="13" customFormat="1" ht="19.5" thickBot="1">
      <c r="A83" s="76">
        <v>18</v>
      </c>
      <c r="B83" s="78" t="s">
        <v>74</v>
      </c>
      <c r="C83" s="142">
        <v>227.85</v>
      </c>
      <c r="D83" s="142">
        <v>239.24</v>
      </c>
      <c r="E83" s="139">
        <v>156.35</v>
      </c>
      <c r="F83" s="32">
        <f t="shared" si="4"/>
        <v>207.81333333333336</v>
      </c>
      <c r="G83" s="23">
        <f t="shared" si="5"/>
        <v>44.930936261481655</v>
      </c>
      <c r="H83" s="7">
        <f t="shared" si="3"/>
        <v>21.620814959650478</v>
      </c>
    </row>
    <row r="84" spans="1:8" s="13" customFormat="1" ht="19.5" thickBot="1">
      <c r="A84" s="76">
        <v>19</v>
      </c>
      <c r="B84" s="78" t="s">
        <v>75</v>
      </c>
      <c r="C84" s="142">
        <v>487.2</v>
      </c>
      <c r="D84" s="142">
        <v>511.56</v>
      </c>
      <c r="E84" s="139">
        <v>452.82</v>
      </c>
      <c r="F84" s="32">
        <f t="shared" si="4"/>
        <v>483.85999999999996</v>
      </c>
      <c r="G84" s="23">
        <f t="shared" si="5"/>
        <v>29.512092436830031</v>
      </c>
      <c r="H84" s="7">
        <f t="shared" si="3"/>
        <v>6.0993040211693534</v>
      </c>
    </row>
    <row r="85" spans="1:8" s="13" customFormat="1" ht="33" customHeight="1" thickBot="1">
      <c r="A85" s="76">
        <v>20</v>
      </c>
      <c r="B85" s="78" t="s">
        <v>76</v>
      </c>
      <c r="C85" s="142">
        <v>39.9</v>
      </c>
      <c r="D85" s="142">
        <v>41.9</v>
      </c>
      <c r="E85" s="139">
        <v>29.23</v>
      </c>
      <c r="F85" s="32">
        <f t="shared" si="4"/>
        <v>37.01</v>
      </c>
      <c r="G85" s="23">
        <f t="shared" si="5"/>
        <v>6.8114829516045834</v>
      </c>
      <c r="H85" s="7">
        <f t="shared" si="3"/>
        <v>18.404439209955644</v>
      </c>
    </row>
    <row r="86" spans="1:8" s="13" customFormat="1" ht="19.5" thickBot="1">
      <c r="A86" s="76">
        <v>21</v>
      </c>
      <c r="B86" s="78" t="s">
        <v>77</v>
      </c>
      <c r="C86" s="142">
        <v>38.85</v>
      </c>
      <c r="D86" s="142">
        <v>40.79</v>
      </c>
      <c r="E86" s="139">
        <v>32.479999999999997</v>
      </c>
      <c r="F86" s="32">
        <f t="shared" si="4"/>
        <v>37.373333333333335</v>
      </c>
      <c r="G86" s="23">
        <f t="shared" si="5"/>
        <v>4.3473478505099346</v>
      </c>
      <c r="H86" s="7">
        <f t="shared" si="3"/>
        <v>11.632218651025511</v>
      </c>
    </row>
    <row r="87" spans="1:8" s="13" customFormat="1" ht="19.5" thickBot="1">
      <c r="A87" s="76">
        <v>22</v>
      </c>
      <c r="B87" s="78" t="s">
        <v>78</v>
      </c>
      <c r="C87" s="142">
        <v>27.3</v>
      </c>
      <c r="D87" s="142">
        <v>28.67</v>
      </c>
      <c r="E87" s="146">
        <v>20.05</v>
      </c>
      <c r="F87" s="32">
        <f t="shared" si="4"/>
        <v>25.34</v>
      </c>
      <c r="G87" s="23">
        <f t="shared" si="5"/>
        <v>4.6322024998914255</v>
      </c>
      <c r="H87" s="7">
        <f t="shared" si="3"/>
        <v>18.280199289232147</v>
      </c>
    </row>
    <row r="88" spans="1:8" s="13" customFormat="1" ht="19.5" thickBot="1">
      <c r="A88" s="76">
        <v>23</v>
      </c>
      <c r="B88" s="78" t="s">
        <v>79</v>
      </c>
      <c r="C88" s="142">
        <v>56.7</v>
      </c>
      <c r="D88" s="142">
        <v>59.54</v>
      </c>
      <c r="E88" s="139">
        <v>45.47</v>
      </c>
      <c r="F88" s="32">
        <f t="shared" si="4"/>
        <v>53.903333333333336</v>
      </c>
      <c r="G88" s="23">
        <f t="shared" si="5"/>
        <v>7.4402441716205239</v>
      </c>
      <c r="H88" s="7">
        <f t="shared" si="3"/>
        <v>13.802938912164722</v>
      </c>
    </row>
    <row r="89" spans="1:8" s="13" customFormat="1" ht="19.5" thickBot="1">
      <c r="A89" s="76">
        <v>24</v>
      </c>
      <c r="B89" s="78" t="s">
        <v>80</v>
      </c>
      <c r="C89" s="142">
        <v>13.65</v>
      </c>
      <c r="D89" s="142">
        <v>14.33</v>
      </c>
      <c r="E89" s="139">
        <v>8.6199999999999992</v>
      </c>
      <c r="F89" s="32">
        <f t="shared" si="4"/>
        <v>12.200000000000001</v>
      </c>
      <c r="G89" s="23">
        <f t="shared" si="5"/>
        <v>3.1189581593859197</v>
      </c>
      <c r="H89" s="7">
        <f t="shared" si="3"/>
        <v>25.565230814638685</v>
      </c>
    </row>
    <row r="90" spans="1:8" s="13" customFormat="1" ht="19.5" thickBot="1">
      <c r="A90" s="76">
        <v>25</v>
      </c>
      <c r="B90" s="78" t="s">
        <v>81</v>
      </c>
      <c r="C90" s="142">
        <v>9.4499999999999993</v>
      </c>
      <c r="D90" s="142">
        <v>9.92</v>
      </c>
      <c r="E90" s="139">
        <v>6.83</v>
      </c>
      <c r="F90" s="32">
        <f t="shared" si="4"/>
        <v>8.7333333333333325</v>
      </c>
      <c r="G90" s="23">
        <f t="shared" si="5"/>
        <v>1.6650025025006259</v>
      </c>
      <c r="H90" s="7">
        <f t="shared" si="3"/>
        <v>19.064914150770527</v>
      </c>
    </row>
    <row r="91" spans="1:8" s="13" customFormat="1" ht="19.5" thickBot="1">
      <c r="A91" s="76">
        <v>26</v>
      </c>
      <c r="B91" s="78" t="s">
        <v>82</v>
      </c>
      <c r="C91" s="142">
        <v>5.25</v>
      </c>
      <c r="D91" s="142">
        <v>5.51</v>
      </c>
      <c r="E91" s="139">
        <v>3.92</v>
      </c>
      <c r="F91" s="32">
        <f t="shared" si="4"/>
        <v>4.8933333333333335</v>
      </c>
      <c r="G91" s="23">
        <f t="shared" si="5"/>
        <v>0.85289702387412358</v>
      </c>
      <c r="H91" s="7">
        <f t="shared" si="3"/>
        <v>17.42977569225048</v>
      </c>
    </row>
    <row r="92" spans="1:8" s="15" customFormat="1" ht="19.5" thickBot="1">
      <c r="A92" s="76">
        <v>27</v>
      </c>
      <c r="B92" s="78" t="s">
        <v>83</v>
      </c>
      <c r="C92" s="142">
        <v>39.9</v>
      </c>
      <c r="D92" s="142">
        <v>41.9</v>
      </c>
      <c r="E92" s="139">
        <v>29.12</v>
      </c>
      <c r="F92" s="32">
        <f t="shared" si="4"/>
        <v>36.973333333333336</v>
      </c>
      <c r="G92" s="23">
        <f t="shared" si="5"/>
        <v>6.874309662310341</v>
      </c>
      <c r="H92" s="7">
        <f t="shared" si="3"/>
        <v>18.592615386703049</v>
      </c>
    </row>
    <row r="93" spans="1:8" s="13" customFormat="1" ht="19.5" thickBot="1">
      <c r="A93" s="76">
        <v>28</v>
      </c>
      <c r="B93" s="78" t="s">
        <v>84</v>
      </c>
      <c r="C93" s="142">
        <v>7.35</v>
      </c>
      <c r="D93" s="142">
        <v>7.72</v>
      </c>
      <c r="E93" s="139">
        <v>5.04</v>
      </c>
      <c r="F93" s="32">
        <f t="shared" si="4"/>
        <v>6.7033333333333331</v>
      </c>
      <c r="G93" s="23">
        <f t="shared" si="5"/>
        <v>1.4523199831074884</v>
      </c>
      <c r="H93" s="7">
        <f t="shared" si="3"/>
        <v>21.665638733577648</v>
      </c>
    </row>
    <row r="94" spans="1:8" s="13" customFormat="1" ht="19.5" thickBot="1">
      <c r="A94" s="76">
        <v>29</v>
      </c>
      <c r="B94" s="78" t="s">
        <v>85</v>
      </c>
      <c r="C94" s="142">
        <v>26.25</v>
      </c>
      <c r="D94" s="142">
        <v>27.56</v>
      </c>
      <c r="E94" s="139">
        <v>23.63</v>
      </c>
      <c r="F94" s="32">
        <f t="shared" si="4"/>
        <v>25.813333333333333</v>
      </c>
      <c r="G94" s="23">
        <f t="shared" si="5"/>
        <v>2.0010580534640501</v>
      </c>
      <c r="H94" s="7">
        <f t="shared" si="3"/>
        <v>7.7520327484402767</v>
      </c>
    </row>
    <row r="95" spans="1:8" s="13" customFormat="1" ht="19.5" thickBot="1">
      <c r="A95" s="76">
        <v>30</v>
      </c>
      <c r="B95" s="78" t="s">
        <v>86</v>
      </c>
      <c r="C95" s="142">
        <v>7.35</v>
      </c>
      <c r="D95" s="142">
        <v>7.72</v>
      </c>
      <c r="E95" s="139">
        <v>7.73</v>
      </c>
      <c r="F95" s="32">
        <f t="shared" si="4"/>
        <v>7.6000000000000005</v>
      </c>
      <c r="G95" s="23">
        <f t="shared" si="5"/>
        <v>0.21656407827707741</v>
      </c>
      <c r="H95" s="7">
        <f t="shared" si="3"/>
        <v>2.8495273457510182</v>
      </c>
    </row>
    <row r="96" spans="1:8" s="13" customFormat="1" ht="19.5" thickBot="1">
      <c r="A96" s="76">
        <v>31</v>
      </c>
      <c r="B96" s="78" t="s">
        <v>87</v>
      </c>
      <c r="C96" s="142">
        <v>16.8</v>
      </c>
      <c r="D96" s="142">
        <v>17.64</v>
      </c>
      <c r="E96" s="139">
        <v>12.32</v>
      </c>
      <c r="F96" s="32">
        <f t="shared" si="4"/>
        <v>15.586666666666666</v>
      </c>
      <c r="G96" s="23">
        <f t="shared" si="5"/>
        <v>2.8600233099283279</v>
      </c>
      <c r="H96" s="7">
        <f t="shared" si="3"/>
        <v>18.349165803646244</v>
      </c>
    </row>
    <row r="97" spans="1:8" s="13" customFormat="1" ht="19.5" thickBot="1">
      <c r="A97" s="76">
        <v>32</v>
      </c>
      <c r="B97" s="78" t="s">
        <v>88</v>
      </c>
      <c r="C97" s="142">
        <v>33.6</v>
      </c>
      <c r="D97" s="142">
        <v>35.28</v>
      </c>
      <c r="E97" s="139">
        <v>39.76</v>
      </c>
      <c r="F97" s="32">
        <f t="shared" si="4"/>
        <v>36.213333333333331</v>
      </c>
      <c r="G97" s="23">
        <f t="shared" si="5"/>
        <v>3.1842947937233013</v>
      </c>
      <c r="H97" s="7">
        <f t="shared" si="3"/>
        <v>8.7931557264082336</v>
      </c>
    </row>
    <row r="98" spans="1:8" s="13" customFormat="1" ht="19.5" thickBot="1">
      <c r="A98" s="76">
        <v>33</v>
      </c>
      <c r="B98" s="78" t="s">
        <v>89</v>
      </c>
      <c r="C98" s="142">
        <v>39.9</v>
      </c>
      <c r="D98" s="142">
        <v>41.9</v>
      </c>
      <c r="E98" s="139">
        <v>30.46</v>
      </c>
      <c r="F98" s="32">
        <f t="shared" si="4"/>
        <v>37.419999999999995</v>
      </c>
      <c r="G98" s="23">
        <f t="shared" si="5"/>
        <v>6.1099263498016141</v>
      </c>
      <c r="H98" s="7">
        <f t="shared" si="3"/>
        <v>16.327969935333016</v>
      </c>
    </row>
    <row r="99" spans="1:8" s="13" customFormat="1" ht="19.5" thickBot="1">
      <c r="A99" s="76">
        <v>34</v>
      </c>
      <c r="B99" s="78" t="s">
        <v>90</v>
      </c>
      <c r="C99" s="142">
        <v>8.4</v>
      </c>
      <c r="D99" s="142">
        <v>8.82</v>
      </c>
      <c r="E99" s="139">
        <v>7.06</v>
      </c>
      <c r="F99" s="32">
        <f t="shared" si="4"/>
        <v>8.0933333333333319</v>
      </c>
      <c r="G99" s="23">
        <f t="shared" si="5"/>
        <v>0.91920255294104469</v>
      </c>
      <c r="H99" s="7">
        <f t="shared" si="3"/>
        <v>11.357527425136468</v>
      </c>
    </row>
    <row r="100" spans="1:8" s="13" customFormat="1" ht="19.5" thickBot="1">
      <c r="A100" s="76">
        <v>35</v>
      </c>
      <c r="B100" s="78" t="s">
        <v>91</v>
      </c>
      <c r="C100" s="142">
        <v>13.65</v>
      </c>
      <c r="D100" s="142">
        <v>14.33</v>
      </c>
      <c r="E100" s="139">
        <v>11.09</v>
      </c>
      <c r="F100" s="32">
        <f t="shared" si="4"/>
        <v>13.023333333333333</v>
      </c>
      <c r="G100" s="23">
        <f t="shared" si="5"/>
        <v>1.7084886108292905</v>
      </c>
      <c r="H100" s="7">
        <f t="shared" si="3"/>
        <v>13.118673745809756</v>
      </c>
    </row>
    <row r="101" spans="1:8" s="13" customFormat="1" ht="19.5" thickBot="1">
      <c r="A101" s="76">
        <v>36</v>
      </c>
      <c r="B101" s="78" t="s">
        <v>92</v>
      </c>
      <c r="C101" s="142">
        <v>7.35</v>
      </c>
      <c r="D101" s="142">
        <v>7.72</v>
      </c>
      <c r="E101" s="139">
        <v>6.83</v>
      </c>
      <c r="F101" s="32">
        <f t="shared" si="4"/>
        <v>7.3</v>
      </c>
      <c r="G101" s="23">
        <f t="shared" si="5"/>
        <v>0.44710177812216301</v>
      </c>
      <c r="H101" s="7">
        <f t="shared" si="3"/>
        <v>6.1246818920844248</v>
      </c>
    </row>
    <row r="102" spans="1:8" s="13" customFormat="1" ht="18.75">
      <c r="A102" s="76">
        <v>37</v>
      </c>
      <c r="B102" s="78" t="s">
        <v>93</v>
      </c>
      <c r="C102" s="142">
        <v>9.4499999999999993</v>
      </c>
      <c r="D102" s="142">
        <v>9.92</v>
      </c>
      <c r="E102" s="139">
        <v>6.27</v>
      </c>
      <c r="F102" s="32">
        <f t="shared" si="4"/>
        <v>8.5466666666666651</v>
      </c>
      <c r="G102" s="23">
        <f t="shared" si="5"/>
        <v>1.9856065404136172</v>
      </c>
      <c r="H102" s="7">
        <f t="shared" si="3"/>
        <v>23.23252582387228</v>
      </c>
    </row>
    <row r="103" spans="1:8" s="13" customFormat="1">
      <c r="A103" s="76"/>
      <c r="B103" s="75" t="s">
        <v>94</v>
      </c>
      <c r="C103" s="153"/>
      <c r="D103" s="70"/>
      <c r="E103" s="49"/>
      <c r="F103" s="33"/>
      <c r="G103" s="25"/>
      <c r="H103" s="8"/>
    </row>
    <row r="104" spans="1:8" s="13" customFormat="1" ht="18.75">
      <c r="A104" s="76">
        <v>38</v>
      </c>
      <c r="B104" s="150" t="s">
        <v>95</v>
      </c>
      <c r="C104" s="154">
        <v>384.3</v>
      </c>
      <c r="D104" s="155">
        <v>403.52</v>
      </c>
      <c r="E104" s="156">
        <v>365.12</v>
      </c>
      <c r="F104" s="152">
        <f t="shared" si="4"/>
        <v>384.31333333333333</v>
      </c>
      <c r="G104" s="23">
        <f t="shared" si="5"/>
        <v>19.200003472221898</v>
      </c>
      <c r="H104" s="7">
        <f t="shared" si="3"/>
        <v>4.9959243687152579</v>
      </c>
    </row>
    <row r="105" spans="1:8" s="13" customFormat="1" ht="18.75">
      <c r="A105" s="76">
        <v>39</v>
      </c>
      <c r="B105" s="150" t="s">
        <v>96</v>
      </c>
      <c r="C105" s="155">
        <v>34.65</v>
      </c>
      <c r="D105" s="155">
        <v>36.380000000000003</v>
      </c>
      <c r="E105" s="156">
        <v>46.48</v>
      </c>
      <c r="F105" s="152">
        <f t="shared" si="4"/>
        <v>39.169999999999995</v>
      </c>
      <c r="G105" s="23">
        <f t="shared" si="5"/>
        <v>6.3894678964683722</v>
      </c>
      <c r="H105" s="7">
        <f t="shared" si="3"/>
        <v>16.312146787001208</v>
      </c>
    </row>
    <row r="106" spans="1:8" s="13" customFormat="1" ht="18.75">
      <c r="A106" s="76">
        <v>40</v>
      </c>
      <c r="B106" s="151" t="s">
        <v>97</v>
      </c>
      <c r="C106" s="155">
        <v>12.6</v>
      </c>
      <c r="D106" s="155">
        <v>13.23</v>
      </c>
      <c r="E106" s="156">
        <v>9.52</v>
      </c>
      <c r="F106" s="152">
        <f t="shared" si="4"/>
        <v>11.783333333333331</v>
      </c>
      <c r="G106" s="23">
        <f t="shared" si="5"/>
        <v>1.9852539719978974</v>
      </c>
      <c r="H106" s="7">
        <f t="shared" si="3"/>
        <v>16.847982789232514</v>
      </c>
    </row>
    <row r="107" spans="1:8" s="13" customFormat="1" ht="18.75">
      <c r="A107" s="76">
        <v>41</v>
      </c>
      <c r="B107" s="151" t="s">
        <v>98</v>
      </c>
      <c r="C107" s="155">
        <v>117.6</v>
      </c>
      <c r="D107" s="155">
        <v>123.48</v>
      </c>
      <c r="E107" s="156">
        <v>122.64</v>
      </c>
      <c r="F107" s="152">
        <f t="shared" si="4"/>
        <v>121.24</v>
      </c>
      <c r="G107" s="23">
        <f t="shared" si="5"/>
        <v>3.1801886736481579</v>
      </c>
      <c r="H107" s="7">
        <f t="shared" si="3"/>
        <v>2.623052353718375</v>
      </c>
    </row>
    <row r="108" spans="1:8" s="13" customFormat="1" ht="18.75">
      <c r="A108" s="76">
        <v>42</v>
      </c>
      <c r="B108" s="151" t="s">
        <v>99</v>
      </c>
      <c r="C108" s="155">
        <v>99.75</v>
      </c>
      <c r="D108" s="155">
        <v>104.74</v>
      </c>
      <c r="E108" s="156">
        <v>70.56</v>
      </c>
      <c r="F108" s="152">
        <f t="shared" si="4"/>
        <v>91.683333333333337</v>
      </c>
      <c r="G108" s="23">
        <f t="shared" si="5"/>
        <v>18.46270384676443</v>
      </c>
      <c r="H108" s="7">
        <f t="shared" si="3"/>
        <v>20.137470110995562</v>
      </c>
    </row>
    <row r="109" spans="1:8" s="13" customFormat="1" ht="18.75">
      <c r="A109" s="76">
        <v>43</v>
      </c>
      <c r="B109" s="151" t="s">
        <v>100</v>
      </c>
      <c r="C109" s="155">
        <v>10.5</v>
      </c>
      <c r="D109" s="155">
        <v>11.03</v>
      </c>
      <c r="E109" s="156">
        <v>7.84</v>
      </c>
      <c r="F109" s="152">
        <f t="shared" si="4"/>
        <v>9.7900000000000009</v>
      </c>
      <c r="G109" s="23">
        <f t="shared" si="5"/>
        <v>1.7094151046483625</v>
      </c>
      <c r="H109" s="7">
        <f t="shared" si="3"/>
        <v>17.460828443803496</v>
      </c>
    </row>
    <row r="110" spans="1:8" s="13" customFormat="1" ht="18.75">
      <c r="A110" s="76">
        <v>44</v>
      </c>
      <c r="B110" s="151" t="s">
        <v>101</v>
      </c>
      <c r="C110" s="155">
        <v>84</v>
      </c>
      <c r="D110" s="155">
        <v>88.2</v>
      </c>
      <c r="E110" s="156">
        <v>57.57</v>
      </c>
      <c r="F110" s="152">
        <f t="shared" si="4"/>
        <v>76.589999999999989</v>
      </c>
      <c r="G110" s="23">
        <f t="shared" si="5"/>
        <v>16.60512872578834</v>
      </c>
      <c r="H110" s="7">
        <f t="shared" si="3"/>
        <v>21.680544099475576</v>
      </c>
    </row>
    <row r="111" spans="1:8" s="13" customFormat="1" ht="18.75">
      <c r="A111" s="76">
        <v>45</v>
      </c>
      <c r="B111" s="151" t="s">
        <v>102</v>
      </c>
      <c r="C111" s="155">
        <v>3.15</v>
      </c>
      <c r="D111" s="155">
        <v>3.31</v>
      </c>
      <c r="E111" s="156">
        <v>1.46</v>
      </c>
      <c r="F111" s="152">
        <f t="shared" si="4"/>
        <v>2.64</v>
      </c>
      <c r="G111" s="23">
        <f t="shared" si="5"/>
        <v>1.025036584712955</v>
      </c>
      <c r="H111" s="7">
        <f t="shared" si="3"/>
        <v>38.8271433603392</v>
      </c>
    </row>
    <row r="112" spans="1:8" s="13" customFormat="1" ht="18.75">
      <c r="A112" s="76">
        <v>46</v>
      </c>
      <c r="B112" s="151" t="s">
        <v>103</v>
      </c>
      <c r="C112" s="155">
        <v>12.6</v>
      </c>
      <c r="D112" s="155">
        <v>13.23</v>
      </c>
      <c r="E112" s="156">
        <v>7.73</v>
      </c>
      <c r="F112" s="152">
        <f t="shared" si="4"/>
        <v>11.186666666666667</v>
      </c>
      <c r="G112" s="23">
        <f t="shared" si="5"/>
        <v>3.0100885922732123</v>
      </c>
      <c r="H112" s="7">
        <f t="shared" si="3"/>
        <v>26.907824126399394</v>
      </c>
    </row>
    <row r="113" spans="1:8" s="13" customFormat="1" ht="18.75">
      <c r="A113" s="76">
        <v>47</v>
      </c>
      <c r="B113" s="151" t="s">
        <v>104</v>
      </c>
      <c r="C113" s="155">
        <v>51.45</v>
      </c>
      <c r="D113" s="155">
        <v>54.02</v>
      </c>
      <c r="E113" s="156">
        <v>52.64</v>
      </c>
      <c r="F113" s="152">
        <f t="shared" si="4"/>
        <v>52.70333333333334</v>
      </c>
      <c r="G113" s="23">
        <f t="shared" si="5"/>
        <v>1.2861700250485291</v>
      </c>
      <c r="H113" s="7">
        <f t="shared" si="3"/>
        <v>2.4403959744137542</v>
      </c>
    </row>
    <row r="114" spans="1:8" s="13" customFormat="1" ht="18.75">
      <c r="A114" s="76">
        <v>48</v>
      </c>
      <c r="B114" s="151" t="s">
        <v>105</v>
      </c>
      <c r="C114" s="155">
        <v>280.35000000000002</v>
      </c>
      <c r="D114" s="155">
        <v>294.37</v>
      </c>
      <c r="E114" s="156">
        <v>378.67</v>
      </c>
      <c r="F114" s="152">
        <f t="shared" si="4"/>
        <v>317.79666666666668</v>
      </c>
      <c r="G114" s="23">
        <f t="shared" si="5"/>
        <v>53.181877865804303</v>
      </c>
      <c r="H114" s="7">
        <f t="shared" si="3"/>
        <v>16.734561260073306</v>
      </c>
    </row>
    <row r="115" spans="1:8" s="13" customFormat="1" ht="18.75">
      <c r="A115" s="76">
        <v>49</v>
      </c>
      <c r="B115" s="151" t="s">
        <v>106</v>
      </c>
      <c r="C115" s="155">
        <v>139.65</v>
      </c>
      <c r="D115" s="155">
        <v>146.63</v>
      </c>
      <c r="E115" s="156">
        <v>101.02</v>
      </c>
      <c r="F115" s="152">
        <f t="shared" si="4"/>
        <v>129.1</v>
      </c>
      <c r="G115" s="23">
        <f t="shared" si="5"/>
        <v>24.567150831954461</v>
      </c>
      <c r="H115" s="7">
        <f t="shared" si="3"/>
        <v>19.029551380290055</v>
      </c>
    </row>
    <row r="116" spans="1:8" s="13" customFormat="1" ht="18.75">
      <c r="A116" s="76">
        <v>50</v>
      </c>
      <c r="B116" s="151" t="s">
        <v>107</v>
      </c>
      <c r="C116" s="155">
        <v>5.25</v>
      </c>
      <c r="D116" s="155">
        <v>5.51</v>
      </c>
      <c r="E116" s="156">
        <v>3.92</v>
      </c>
      <c r="F116" s="152">
        <f t="shared" si="4"/>
        <v>4.8933333333333335</v>
      </c>
      <c r="G116" s="23">
        <f t="shared" si="5"/>
        <v>0.85289702387412358</v>
      </c>
      <c r="H116" s="7">
        <f t="shared" si="3"/>
        <v>17.42977569225048</v>
      </c>
    </row>
    <row r="117" spans="1:8" s="13" customFormat="1" ht="18.75">
      <c r="A117" s="76">
        <v>51</v>
      </c>
      <c r="B117" s="151" t="s">
        <v>108</v>
      </c>
      <c r="C117" s="155">
        <v>23.1</v>
      </c>
      <c r="D117" s="155">
        <v>24.26</v>
      </c>
      <c r="E117" s="156">
        <v>15.68</v>
      </c>
      <c r="F117" s="152">
        <f t="shared" si="4"/>
        <v>21.013333333333332</v>
      </c>
      <c r="G117" s="23">
        <f t="shared" si="5"/>
        <v>4.6550760824430446</v>
      </c>
      <c r="H117" s="7">
        <f t="shared" si="3"/>
        <v>22.152963590306367</v>
      </c>
    </row>
    <row r="118" spans="1:8" s="13" customFormat="1" ht="18.75">
      <c r="A118" s="76">
        <v>52</v>
      </c>
      <c r="B118" s="151" t="s">
        <v>109</v>
      </c>
      <c r="C118" s="155">
        <v>21</v>
      </c>
      <c r="D118" s="155">
        <v>22.05</v>
      </c>
      <c r="E118" s="156">
        <v>14</v>
      </c>
      <c r="F118" s="152">
        <f t="shared" si="4"/>
        <v>19.016666666666666</v>
      </c>
      <c r="G118" s="23">
        <f t="shared" si="5"/>
        <v>4.3761665111525829</v>
      </c>
      <c r="H118" s="7">
        <f t="shared" si="3"/>
        <v>23.012269120872482</v>
      </c>
    </row>
    <row r="119" spans="1:8" s="13" customFormat="1" ht="18.75">
      <c r="A119" s="76">
        <v>53</v>
      </c>
      <c r="B119" s="151" t="s">
        <v>110</v>
      </c>
      <c r="C119" s="155">
        <v>9.4499999999999993</v>
      </c>
      <c r="D119" s="155">
        <v>9.92</v>
      </c>
      <c r="E119" s="156">
        <v>7.28</v>
      </c>
      <c r="F119" s="152">
        <f t="shared" si="4"/>
        <v>8.8833333333333329</v>
      </c>
      <c r="G119" s="23">
        <f t="shared" si="5"/>
        <v>1.4082731742575127</v>
      </c>
      <c r="H119" s="7">
        <f t="shared" si="3"/>
        <v>15.852981323724347</v>
      </c>
    </row>
    <row r="120" spans="1:8" s="13" customFormat="1" ht="18.75">
      <c r="A120" s="76">
        <v>54</v>
      </c>
      <c r="B120" s="151" t="s">
        <v>111</v>
      </c>
      <c r="C120" s="155">
        <v>65.099999999999994</v>
      </c>
      <c r="D120" s="155">
        <v>68.36</v>
      </c>
      <c r="E120" s="156">
        <v>46.59</v>
      </c>
      <c r="F120" s="152">
        <f t="shared" si="4"/>
        <v>60.016666666666659</v>
      </c>
      <c r="G120" s="23">
        <f t="shared" si="5"/>
        <v>11.741526022341981</v>
      </c>
      <c r="H120" s="7">
        <f t="shared" si="3"/>
        <v>19.56377565511022</v>
      </c>
    </row>
    <row r="121" spans="1:8" s="13" customFormat="1" ht="18.75">
      <c r="A121" s="76">
        <v>55</v>
      </c>
      <c r="B121" s="151" t="s">
        <v>112</v>
      </c>
      <c r="C121" s="155">
        <v>61.95</v>
      </c>
      <c r="D121" s="155">
        <v>65.05</v>
      </c>
      <c r="E121" s="156">
        <v>44.35</v>
      </c>
      <c r="F121" s="152">
        <f t="shared" si="4"/>
        <v>57.116666666666667</v>
      </c>
      <c r="G121" s="23">
        <f t="shared" si="5"/>
        <v>11.164377874890045</v>
      </c>
      <c r="H121" s="7">
        <f t="shared" si="3"/>
        <v>19.546620148625699</v>
      </c>
    </row>
    <row r="122" spans="1:8" s="13" customFormat="1" ht="18.75">
      <c r="A122" s="76">
        <v>56</v>
      </c>
      <c r="B122" s="151" t="s">
        <v>113</v>
      </c>
      <c r="C122" s="155">
        <v>23.1</v>
      </c>
      <c r="D122" s="155">
        <v>24.26</v>
      </c>
      <c r="E122" s="156">
        <v>16.350000000000001</v>
      </c>
      <c r="F122" s="152">
        <f t="shared" si="4"/>
        <v>21.236666666666668</v>
      </c>
      <c r="G122" s="23">
        <f t="shared" si="5"/>
        <v>4.2715375842117256</v>
      </c>
      <c r="H122" s="7">
        <f t="shared" si="3"/>
        <v>20.113973870091314</v>
      </c>
    </row>
    <row r="123" spans="1:8" s="13" customFormat="1" ht="18.75">
      <c r="A123" s="76">
        <v>57</v>
      </c>
      <c r="B123" s="151" t="s">
        <v>114</v>
      </c>
      <c r="C123" s="155">
        <v>466.2</v>
      </c>
      <c r="D123" s="155">
        <v>489.51</v>
      </c>
      <c r="E123" s="156">
        <v>329.17</v>
      </c>
      <c r="F123" s="152">
        <f t="shared" si="4"/>
        <v>428.29333333333335</v>
      </c>
      <c r="G123" s="23">
        <f t="shared" si="5"/>
        <v>86.630914997668441</v>
      </c>
      <c r="H123" s="7">
        <f t="shared" si="3"/>
        <v>20.227005245081667</v>
      </c>
    </row>
    <row r="124" spans="1:8" s="13" customFormat="1" ht="18.75">
      <c r="A124" s="76">
        <v>58</v>
      </c>
      <c r="B124" s="151" t="s">
        <v>115</v>
      </c>
      <c r="C124" s="155">
        <v>21</v>
      </c>
      <c r="D124" s="155">
        <v>22.05</v>
      </c>
      <c r="E124" s="156">
        <v>13.89</v>
      </c>
      <c r="F124" s="152">
        <f>(C124+D124+E124)/3</f>
        <v>18.98</v>
      </c>
      <c r="G124" s="23">
        <f t="shared" si="5"/>
        <v>4.4392229049688492</v>
      </c>
      <c r="H124" s="7">
        <f t="shared" si="3"/>
        <v>23.388951027233134</v>
      </c>
    </row>
    <row r="125" spans="1:8" s="13" customFormat="1" ht="18.75">
      <c r="A125" s="76">
        <v>59</v>
      </c>
      <c r="B125" s="151" t="s">
        <v>116</v>
      </c>
      <c r="C125" s="155">
        <v>223.65</v>
      </c>
      <c r="D125" s="155">
        <v>234.83</v>
      </c>
      <c r="E125" s="156">
        <v>176.96</v>
      </c>
      <c r="F125" s="152">
        <f t="shared" si="4"/>
        <v>211.81333333333336</v>
      </c>
      <c r="G125" s="23">
        <f t="shared" si="5"/>
        <v>30.697137217227986</v>
      </c>
      <c r="H125" s="7">
        <f t="shared" si="3"/>
        <v>14.492542435428041</v>
      </c>
    </row>
    <row r="126" spans="1:8" s="13" customFormat="1" ht="18.75">
      <c r="A126" s="76">
        <v>60</v>
      </c>
      <c r="B126" s="151" t="s">
        <v>117</v>
      </c>
      <c r="C126" s="155">
        <v>420</v>
      </c>
      <c r="D126" s="155">
        <v>441</v>
      </c>
      <c r="E126" s="156">
        <v>297.14</v>
      </c>
      <c r="F126" s="152">
        <f t="shared" si="4"/>
        <v>386.04666666666662</v>
      </c>
      <c r="G126" s="23">
        <f t="shared" si="5"/>
        <v>77.708085379408047</v>
      </c>
      <c r="H126" s="7">
        <f t="shared" si="3"/>
        <v>20.129194755230298</v>
      </c>
    </row>
    <row r="127" spans="1:8" s="13" customFormat="1" ht="18.75">
      <c r="A127" s="76">
        <v>61</v>
      </c>
      <c r="B127" s="151" t="s">
        <v>118</v>
      </c>
      <c r="C127" s="155">
        <v>44.1</v>
      </c>
      <c r="D127" s="155">
        <v>46.31</v>
      </c>
      <c r="E127" s="156">
        <v>35.28</v>
      </c>
      <c r="F127" s="152">
        <f t="shared" ref="F127:F190" si="6">(C127+D127+E127)/3</f>
        <v>41.896666666666668</v>
      </c>
      <c r="G127" s="23">
        <f t="shared" si="5"/>
        <v>5.8357718712552238</v>
      </c>
      <c r="H127" s="7">
        <f t="shared" ref="H127:H190" si="7">G127/F127*100</f>
        <v>13.928964606385289</v>
      </c>
    </row>
    <row r="128" spans="1:8" s="13" customFormat="1" ht="15.75" thickBot="1">
      <c r="A128" s="74"/>
      <c r="B128" s="75" t="s">
        <v>119</v>
      </c>
      <c r="C128" s="39"/>
      <c r="D128" s="69"/>
      <c r="E128" s="31"/>
      <c r="F128" s="33"/>
      <c r="G128" s="25"/>
      <c r="H128" s="8"/>
    </row>
    <row r="129" spans="1:8" s="13" customFormat="1" ht="19.5" thickBot="1">
      <c r="A129" s="76">
        <v>62</v>
      </c>
      <c r="B129" s="79" t="s">
        <v>120</v>
      </c>
      <c r="C129" s="148">
        <v>8.4</v>
      </c>
      <c r="D129" s="148">
        <v>8.82</v>
      </c>
      <c r="E129" s="146">
        <v>6.27</v>
      </c>
      <c r="F129" s="157">
        <f t="shared" si="6"/>
        <v>7.8299999999999992</v>
      </c>
      <c r="G129" s="23">
        <f t="shared" si="5"/>
        <v>1.3672234638126992</v>
      </c>
      <c r="H129" s="7">
        <f t="shared" si="7"/>
        <v>17.461346919702418</v>
      </c>
    </row>
    <row r="130" spans="1:8" s="13" customFormat="1" ht="19.5" thickBot="1">
      <c r="A130" s="76">
        <v>63</v>
      </c>
      <c r="B130" s="79" t="s">
        <v>121</v>
      </c>
      <c r="C130" s="148">
        <v>40.950000000000003</v>
      </c>
      <c r="D130" s="148">
        <v>43</v>
      </c>
      <c r="E130" s="146">
        <v>30.35</v>
      </c>
      <c r="F130" s="157">
        <f t="shared" si="6"/>
        <v>38.1</v>
      </c>
      <c r="G130" s="23">
        <f t="shared" si="5"/>
        <v>6.7895139737686563</v>
      </c>
      <c r="H130" s="7">
        <f t="shared" si="7"/>
        <v>17.820246650311432</v>
      </c>
    </row>
    <row r="131" spans="1:8" s="13" customFormat="1" ht="19.5" thickBot="1">
      <c r="A131" s="76">
        <v>64</v>
      </c>
      <c r="B131" s="73" t="s">
        <v>122</v>
      </c>
      <c r="C131" s="148">
        <v>13.65</v>
      </c>
      <c r="D131" s="148">
        <v>14.33</v>
      </c>
      <c r="E131" s="146">
        <v>9.52</v>
      </c>
      <c r="F131" s="152">
        <f t="shared" si="6"/>
        <v>12.5</v>
      </c>
      <c r="G131" s="23">
        <f t="shared" si="5"/>
        <v>2.6030558964417256</v>
      </c>
      <c r="H131" s="7">
        <f t="shared" si="7"/>
        <v>20.824447171533805</v>
      </c>
    </row>
    <row r="132" spans="1:8" s="13" customFormat="1" ht="19.5" thickBot="1">
      <c r="A132" s="76">
        <v>65</v>
      </c>
      <c r="B132" s="73" t="s">
        <v>123</v>
      </c>
      <c r="C132" s="148">
        <v>4.2</v>
      </c>
      <c r="D132" s="148">
        <v>4.41</v>
      </c>
      <c r="E132" s="146">
        <v>2.8</v>
      </c>
      <c r="F132" s="152">
        <f t="shared" si="6"/>
        <v>3.8033333333333332</v>
      </c>
      <c r="G132" s="23">
        <f t="shared" si="5"/>
        <v>0.87523330223051543</v>
      </c>
      <c r="H132" s="7">
        <f t="shared" si="7"/>
        <v>23.012269120872446</v>
      </c>
    </row>
    <row r="133" spans="1:8" s="13" customFormat="1" ht="19.5" thickBot="1">
      <c r="A133" s="76">
        <v>66</v>
      </c>
      <c r="B133" s="73" t="s">
        <v>124</v>
      </c>
      <c r="C133" s="148">
        <v>29.4</v>
      </c>
      <c r="D133" s="148">
        <v>30.87</v>
      </c>
      <c r="E133" s="146">
        <v>19.71</v>
      </c>
      <c r="F133" s="152">
        <f t="shared" si="6"/>
        <v>26.659999999999997</v>
      </c>
      <c r="G133" s="23">
        <f t="shared" si="5"/>
        <v>6.0635880466931669</v>
      </c>
      <c r="H133" s="7">
        <f t="shared" si="7"/>
        <v>22.744141210401981</v>
      </c>
    </row>
    <row r="134" spans="1:8" s="13" customFormat="1" ht="19.5" thickBot="1">
      <c r="A134" s="76">
        <v>67</v>
      </c>
      <c r="B134" s="73" t="s">
        <v>125</v>
      </c>
      <c r="C134" s="148">
        <v>44.1</v>
      </c>
      <c r="D134" s="148">
        <v>46.31</v>
      </c>
      <c r="E134" s="146">
        <v>34.94</v>
      </c>
      <c r="F134" s="152">
        <f t="shared" si="6"/>
        <v>41.783333333333331</v>
      </c>
      <c r="G134" s="23">
        <f t="shared" si="5"/>
        <v>6.0286344501332687</v>
      </c>
      <c r="H134" s="7">
        <f t="shared" si="7"/>
        <v>14.428323374870208</v>
      </c>
    </row>
    <row r="135" spans="1:8" s="13" customFormat="1" ht="19.5" thickBot="1">
      <c r="A135" s="76">
        <v>68</v>
      </c>
      <c r="B135" s="73" t="s">
        <v>126</v>
      </c>
      <c r="C135" s="148">
        <v>90.3</v>
      </c>
      <c r="D135" s="148">
        <v>94.82</v>
      </c>
      <c r="E135" s="146">
        <v>63.84</v>
      </c>
      <c r="F135" s="152">
        <f t="shared" si="6"/>
        <v>82.986666666666665</v>
      </c>
      <c r="G135" s="23">
        <f t="shared" si="5"/>
        <v>16.734806044090629</v>
      </c>
      <c r="H135" s="7">
        <f t="shared" si="7"/>
        <v>20.165656383463965</v>
      </c>
    </row>
    <row r="136" spans="1:8" s="13" customFormat="1" ht="19.5" thickBot="1">
      <c r="A136" s="76">
        <v>69</v>
      </c>
      <c r="B136" s="73" t="s">
        <v>127</v>
      </c>
      <c r="C136" s="148">
        <v>16.8</v>
      </c>
      <c r="D136" s="148">
        <v>17.64</v>
      </c>
      <c r="E136" s="146">
        <v>12.99</v>
      </c>
      <c r="F136" s="152">
        <f t="shared" si="6"/>
        <v>15.81</v>
      </c>
      <c r="G136" s="23">
        <f t="shared" si="5"/>
        <v>2.4780435831518339</v>
      </c>
      <c r="H136" s="7">
        <f t="shared" si="7"/>
        <v>15.673899956684592</v>
      </c>
    </row>
    <row r="137" spans="1:8" s="13" customFormat="1" ht="19.5" thickBot="1">
      <c r="A137" s="76">
        <v>70</v>
      </c>
      <c r="B137" s="73" t="s">
        <v>128</v>
      </c>
      <c r="C137" s="148">
        <v>25.2</v>
      </c>
      <c r="D137" s="148">
        <v>26.46</v>
      </c>
      <c r="E137" s="146">
        <v>17.920000000000002</v>
      </c>
      <c r="F137" s="152">
        <f t="shared" si="6"/>
        <v>23.193333333333332</v>
      </c>
      <c r="G137" s="23">
        <f t="shared" ref="G137:G200" si="8">IF(F137=0,0,STDEVA(C137:E137))</f>
        <v>4.6100903823388792</v>
      </c>
      <c r="H137" s="7">
        <f t="shared" si="7"/>
        <v>19.87679095575832</v>
      </c>
    </row>
    <row r="138" spans="1:8" s="13" customFormat="1" ht="19.5" thickBot="1">
      <c r="A138" s="76">
        <v>71</v>
      </c>
      <c r="B138" s="73" t="s">
        <v>129</v>
      </c>
      <c r="C138" s="148">
        <v>4.2</v>
      </c>
      <c r="D138" s="148">
        <v>4.41</v>
      </c>
      <c r="E138" s="146">
        <v>2.58</v>
      </c>
      <c r="F138" s="152">
        <f t="shared" si="6"/>
        <v>3.73</v>
      </c>
      <c r="G138" s="23">
        <f t="shared" si="8"/>
        <v>1.0014489502715556</v>
      </c>
      <c r="H138" s="7">
        <f t="shared" si="7"/>
        <v>26.848497326315162</v>
      </c>
    </row>
    <row r="139" spans="1:8" s="13" customFormat="1" ht="19.5" thickBot="1">
      <c r="A139" s="76">
        <v>72</v>
      </c>
      <c r="B139" s="73" t="s">
        <v>130</v>
      </c>
      <c r="C139" s="148">
        <v>70.349999999999994</v>
      </c>
      <c r="D139" s="148">
        <v>73.87</v>
      </c>
      <c r="E139" s="146">
        <v>45.02</v>
      </c>
      <c r="F139" s="152">
        <f t="shared" si="6"/>
        <v>63.080000000000005</v>
      </c>
      <c r="G139" s="23">
        <f t="shared" si="8"/>
        <v>15.739132758827596</v>
      </c>
      <c r="H139" s="7">
        <f t="shared" si="7"/>
        <v>24.951066516847803</v>
      </c>
    </row>
    <row r="140" spans="1:8" s="13" customFormat="1" ht="19.5" thickBot="1">
      <c r="A140" s="76">
        <v>73</v>
      </c>
      <c r="B140" s="73" t="s">
        <v>131</v>
      </c>
      <c r="C140" s="148">
        <v>29.4</v>
      </c>
      <c r="D140" s="148">
        <v>30.87</v>
      </c>
      <c r="E140" s="146">
        <v>23.97</v>
      </c>
      <c r="F140" s="152">
        <f t="shared" si="6"/>
        <v>28.08</v>
      </c>
      <c r="G140" s="23">
        <f t="shared" si="8"/>
        <v>3.6344600699416119</v>
      </c>
      <c r="H140" s="7">
        <f t="shared" si="7"/>
        <v>12.943233867313433</v>
      </c>
    </row>
    <row r="141" spans="1:8" s="13" customFormat="1" ht="19.5" thickBot="1">
      <c r="A141" s="76">
        <v>74</v>
      </c>
      <c r="B141" s="73" t="s">
        <v>132</v>
      </c>
      <c r="C141" s="148">
        <v>13.65</v>
      </c>
      <c r="D141" s="148">
        <v>14.33</v>
      </c>
      <c r="E141" s="146">
        <v>9.52</v>
      </c>
      <c r="F141" s="152">
        <f t="shared" si="6"/>
        <v>12.5</v>
      </c>
      <c r="G141" s="23">
        <f t="shared" si="8"/>
        <v>2.6030558964417256</v>
      </c>
      <c r="H141" s="7">
        <f t="shared" si="7"/>
        <v>20.824447171533805</v>
      </c>
    </row>
    <row r="142" spans="1:8" s="13" customFormat="1" ht="19.5" thickBot="1">
      <c r="A142" s="76">
        <v>75</v>
      </c>
      <c r="B142" s="73" t="s">
        <v>133</v>
      </c>
      <c r="C142" s="148">
        <v>3.15</v>
      </c>
      <c r="D142" s="148">
        <v>3.31</v>
      </c>
      <c r="E142" s="146">
        <v>1.46</v>
      </c>
      <c r="F142" s="152">
        <f t="shared" si="6"/>
        <v>2.64</v>
      </c>
      <c r="G142" s="23">
        <f t="shared" si="8"/>
        <v>1.025036584712955</v>
      </c>
      <c r="H142" s="7">
        <f t="shared" si="7"/>
        <v>38.8271433603392</v>
      </c>
    </row>
    <row r="143" spans="1:8" s="13" customFormat="1" ht="19.5" thickBot="1">
      <c r="A143" s="76">
        <v>76</v>
      </c>
      <c r="B143" s="73" t="s">
        <v>134</v>
      </c>
      <c r="C143" s="148">
        <v>29.4</v>
      </c>
      <c r="D143" s="148">
        <v>30.87</v>
      </c>
      <c r="E143" s="146">
        <v>25.87</v>
      </c>
      <c r="F143" s="152">
        <f t="shared" si="6"/>
        <v>28.713333333333335</v>
      </c>
      <c r="G143" s="23">
        <f t="shared" si="8"/>
        <v>2.5697535549801915</v>
      </c>
      <c r="H143" s="7">
        <f t="shared" si="7"/>
        <v>8.9496873286981362</v>
      </c>
    </row>
    <row r="144" spans="1:8" s="13" customFormat="1" ht="19.5" thickBot="1">
      <c r="A144" s="76">
        <v>77</v>
      </c>
      <c r="B144" s="73" t="s">
        <v>135</v>
      </c>
      <c r="C144" s="148">
        <v>3.15</v>
      </c>
      <c r="D144" s="148">
        <v>3.31</v>
      </c>
      <c r="E144" s="146">
        <v>1.46</v>
      </c>
      <c r="F144" s="152">
        <f t="shared" si="6"/>
        <v>2.64</v>
      </c>
      <c r="G144" s="23">
        <f t="shared" si="8"/>
        <v>1.025036584712955</v>
      </c>
      <c r="H144" s="7">
        <f t="shared" si="7"/>
        <v>38.8271433603392</v>
      </c>
    </row>
    <row r="145" spans="1:8" s="13" customFormat="1" ht="19.5" thickBot="1">
      <c r="A145" s="76">
        <v>78</v>
      </c>
      <c r="B145" s="73" t="s">
        <v>136</v>
      </c>
      <c r="C145" s="148">
        <v>3.15</v>
      </c>
      <c r="D145" s="148">
        <v>3.31</v>
      </c>
      <c r="E145" s="146">
        <v>2.46</v>
      </c>
      <c r="F145" s="152">
        <f t="shared" si="6"/>
        <v>2.9733333333333332</v>
      </c>
      <c r="G145" s="23">
        <f t="shared" si="8"/>
        <v>0.45170049073842422</v>
      </c>
      <c r="H145" s="7">
        <f t="shared" si="7"/>
        <v>15.191720540529962</v>
      </c>
    </row>
    <row r="146" spans="1:8" s="13" customFormat="1" ht="19.5" thickBot="1">
      <c r="A146" s="76">
        <v>79</v>
      </c>
      <c r="B146" s="73" t="s">
        <v>137</v>
      </c>
      <c r="C146" s="148">
        <v>10.5</v>
      </c>
      <c r="D146" s="148">
        <v>11.03</v>
      </c>
      <c r="E146" s="146">
        <v>13.66</v>
      </c>
      <c r="F146" s="152">
        <f t="shared" si="6"/>
        <v>11.729999999999999</v>
      </c>
      <c r="G146" s="23">
        <f t="shared" si="8"/>
        <v>1.6923061188803961</v>
      </c>
      <c r="H146" s="7">
        <f t="shared" si="7"/>
        <v>14.427162138792808</v>
      </c>
    </row>
    <row r="147" spans="1:8" s="13" customFormat="1" ht="19.5" thickBot="1">
      <c r="A147" s="76">
        <v>80</v>
      </c>
      <c r="B147" s="73" t="s">
        <v>138</v>
      </c>
      <c r="C147" s="148">
        <v>236.25</v>
      </c>
      <c r="D147" s="148">
        <v>248.06</v>
      </c>
      <c r="E147" s="146">
        <v>179.98</v>
      </c>
      <c r="F147" s="152">
        <f t="shared" si="6"/>
        <v>221.42999999999998</v>
      </c>
      <c r="G147" s="23">
        <f t="shared" si="8"/>
        <v>36.379195977921313</v>
      </c>
      <c r="H147" s="7">
        <f t="shared" si="7"/>
        <v>16.429208317717254</v>
      </c>
    </row>
    <row r="148" spans="1:8" s="13" customFormat="1" ht="19.5" thickBot="1">
      <c r="A148" s="76">
        <v>81</v>
      </c>
      <c r="B148" s="73" t="s">
        <v>139</v>
      </c>
      <c r="C148" s="148">
        <v>81.900000000000006</v>
      </c>
      <c r="D148" s="148">
        <v>86</v>
      </c>
      <c r="E148" s="146">
        <v>51.74</v>
      </c>
      <c r="F148" s="152">
        <f t="shared" si="6"/>
        <v>73.213333333333338</v>
      </c>
      <c r="G148" s="23">
        <f t="shared" si="8"/>
        <v>18.709102953731737</v>
      </c>
      <c r="H148" s="7">
        <f t="shared" si="7"/>
        <v>25.554229130028776</v>
      </c>
    </row>
    <row r="149" spans="1:8" s="13" customFormat="1" ht="19.5" thickBot="1">
      <c r="A149" s="76">
        <v>82</v>
      </c>
      <c r="B149" s="73" t="s">
        <v>140</v>
      </c>
      <c r="C149" s="148">
        <v>100.8</v>
      </c>
      <c r="D149" s="148">
        <v>105.84</v>
      </c>
      <c r="E149" s="146">
        <v>64.290000000000006</v>
      </c>
      <c r="F149" s="152">
        <f t="shared" si="6"/>
        <v>90.31</v>
      </c>
      <c r="G149" s="23">
        <f t="shared" si="8"/>
        <v>22.674450379226467</v>
      </c>
      <c r="H149" s="7">
        <f t="shared" si="7"/>
        <v>25.107352872579412</v>
      </c>
    </row>
    <row r="150" spans="1:8" s="13" customFormat="1" ht="19.5" thickBot="1">
      <c r="A150" s="76">
        <v>83</v>
      </c>
      <c r="B150" s="73" t="s">
        <v>141</v>
      </c>
      <c r="C150" s="148">
        <v>45.15</v>
      </c>
      <c r="D150" s="148">
        <v>47.41</v>
      </c>
      <c r="E150" s="146">
        <v>48.72</v>
      </c>
      <c r="F150" s="152">
        <f t="shared" si="6"/>
        <v>47.093333333333334</v>
      </c>
      <c r="G150" s="23">
        <f t="shared" si="8"/>
        <v>1.8059438898629527</v>
      </c>
      <c r="H150" s="7">
        <f t="shared" si="7"/>
        <v>3.8348185656772782</v>
      </c>
    </row>
    <row r="151" spans="1:8" s="13" customFormat="1" ht="19.5" thickBot="1">
      <c r="A151" s="76">
        <v>84</v>
      </c>
      <c r="B151" s="73" t="s">
        <v>142</v>
      </c>
      <c r="C151" s="148">
        <v>139.65</v>
      </c>
      <c r="D151" s="148">
        <v>146.63</v>
      </c>
      <c r="E151" s="146">
        <v>185.92</v>
      </c>
      <c r="F151" s="152">
        <f t="shared" si="6"/>
        <v>157.39999999999998</v>
      </c>
      <c r="G151" s="23">
        <f t="shared" si="8"/>
        <v>24.944396164269055</v>
      </c>
      <c r="H151" s="7">
        <f t="shared" si="7"/>
        <v>15.84777392901465</v>
      </c>
    </row>
    <row r="152" spans="1:8" s="13" customFormat="1" ht="19.5" thickBot="1">
      <c r="A152" s="76">
        <v>85</v>
      </c>
      <c r="B152" s="73" t="s">
        <v>143</v>
      </c>
      <c r="C152" s="148">
        <v>45.15</v>
      </c>
      <c r="D152" s="148">
        <v>47.41</v>
      </c>
      <c r="E152" s="146">
        <v>44.46</v>
      </c>
      <c r="F152" s="152">
        <f t="shared" si="6"/>
        <v>45.673333333333339</v>
      </c>
      <c r="G152" s="23">
        <f t="shared" si="8"/>
        <v>1.5430597309674461</v>
      </c>
      <c r="H152" s="7">
        <f t="shared" si="7"/>
        <v>3.3784697072707175</v>
      </c>
    </row>
    <row r="153" spans="1:8" s="13" customFormat="1" ht="19.5" thickBot="1">
      <c r="A153" s="76">
        <v>86</v>
      </c>
      <c r="B153" s="73" t="s">
        <v>144</v>
      </c>
      <c r="C153" s="148">
        <v>1.05</v>
      </c>
      <c r="D153" s="148">
        <v>1.1000000000000001</v>
      </c>
      <c r="E153" s="159">
        <v>1.1200000000000001</v>
      </c>
      <c r="F153" s="152">
        <f t="shared" si="6"/>
        <v>1.0900000000000001</v>
      </c>
      <c r="G153" s="23">
        <f t="shared" si="8"/>
        <v>3.6055512754639925E-2</v>
      </c>
      <c r="H153" s="7">
        <f t="shared" si="7"/>
        <v>3.3078452068476998</v>
      </c>
    </row>
    <row r="154" spans="1:8" s="13" customFormat="1" ht="19.5" thickBot="1">
      <c r="A154" s="76">
        <v>87</v>
      </c>
      <c r="B154" s="73" t="s">
        <v>145</v>
      </c>
      <c r="C154" s="148">
        <v>1.05</v>
      </c>
      <c r="D154" s="148">
        <v>1.1000000000000001</v>
      </c>
      <c r="E154" s="146">
        <v>3.58</v>
      </c>
      <c r="F154" s="152">
        <f t="shared" si="6"/>
        <v>1.9100000000000001</v>
      </c>
      <c r="G154" s="23">
        <f t="shared" si="8"/>
        <v>1.4464784823840278</v>
      </c>
      <c r="H154" s="7">
        <f t="shared" si="7"/>
        <v>75.73185771644124</v>
      </c>
    </row>
    <row r="155" spans="1:8" s="13" customFormat="1" ht="19.5" thickBot="1">
      <c r="A155" s="76">
        <v>88</v>
      </c>
      <c r="B155" s="73" t="s">
        <v>146</v>
      </c>
      <c r="C155" s="148">
        <v>1.05</v>
      </c>
      <c r="D155" s="148">
        <v>1.1000000000000001</v>
      </c>
      <c r="E155" s="146">
        <v>2.58</v>
      </c>
      <c r="F155" s="152">
        <f t="shared" si="6"/>
        <v>1.5766666666666669</v>
      </c>
      <c r="G155" s="23">
        <f t="shared" si="8"/>
        <v>0.86927172583337453</v>
      </c>
      <c r="H155" s="7">
        <f t="shared" si="7"/>
        <v>55.133513266387382</v>
      </c>
    </row>
    <row r="156" spans="1:8" s="13" customFormat="1" ht="19.5" thickBot="1">
      <c r="A156" s="76">
        <v>89</v>
      </c>
      <c r="B156" s="73" t="s">
        <v>147</v>
      </c>
      <c r="C156" s="148">
        <v>1.05</v>
      </c>
      <c r="D156" s="148">
        <v>1.1000000000000001</v>
      </c>
      <c r="E156" s="146">
        <v>0.78</v>
      </c>
      <c r="F156" s="152">
        <f t="shared" si="6"/>
        <v>0.9766666666666669</v>
      </c>
      <c r="G156" s="23">
        <f t="shared" si="8"/>
        <v>0.17214335111567033</v>
      </c>
      <c r="H156" s="7">
        <f t="shared" si="7"/>
        <v>17.625599090341666</v>
      </c>
    </row>
    <row r="157" spans="1:8" s="13" customFormat="1" ht="19.5" thickBot="1">
      <c r="A157" s="76">
        <v>90</v>
      </c>
      <c r="B157" s="73" t="s">
        <v>148</v>
      </c>
      <c r="C157" s="148">
        <v>4.2</v>
      </c>
      <c r="D157" s="148">
        <v>4.41</v>
      </c>
      <c r="E157" s="146">
        <v>3.47</v>
      </c>
      <c r="F157" s="152">
        <f t="shared" si="6"/>
        <v>4.0266666666666664</v>
      </c>
      <c r="G157" s="23">
        <f t="shared" si="8"/>
        <v>0.49338963642676292</v>
      </c>
      <c r="H157" s="7">
        <f t="shared" si="7"/>
        <v>12.253053884770605</v>
      </c>
    </row>
    <row r="158" spans="1:8" s="13" customFormat="1" ht="19.5" thickBot="1">
      <c r="A158" s="76">
        <v>91</v>
      </c>
      <c r="B158" s="73" t="s">
        <v>149</v>
      </c>
      <c r="C158" s="148">
        <v>3.15</v>
      </c>
      <c r="D158" s="148">
        <v>3.31</v>
      </c>
      <c r="E158" s="146">
        <v>3.36</v>
      </c>
      <c r="F158" s="152">
        <f t="shared" si="6"/>
        <v>3.2733333333333334</v>
      </c>
      <c r="G158" s="23">
        <f t="shared" si="8"/>
        <v>0.1096965511460289</v>
      </c>
      <c r="H158" s="7">
        <f t="shared" si="7"/>
        <v>3.3512184667829605</v>
      </c>
    </row>
    <row r="159" spans="1:8" s="13" customFormat="1" ht="19.5" thickBot="1">
      <c r="A159" s="76">
        <v>92</v>
      </c>
      <c r="B159" s="73" t="s">
        <v>150</v>
      </c>
      <c r="C159" s="148">
        <v>8.4</v>
      </c>
      <c r="D159" s="148">
        <v>8.82</v>
      </c>
      <c r="E159" s="146">
        <v>19.04</v>
      </c>
      <c r="F159" s="152">
        <f t="shared" si="6"/>
        <v>12.086666666666666</v>
      </c>
      <c r="G159" s="23">
        <f t="shared" si="8"/>
        <v>6.0254239131643956</v>
      </c>
      <c r="H159" s="7">
        <f t="shared" si="7"/>
        <v>49.851824984812978</v>
      </c>
    </row>
    <row r="160" spans="1:8" s="13" customFormat="1" ht="19.5" thickBot="1">
      <c r="A160" s="76">
        <v>93</v>
      </c>
      <c r="B160" s="73" t="s">
        <v>151</v>
      </c>
      <c r="C160" s="148">
        <v>4.2</v>
      </c>
      <c r="D160" s="148">
        <v>4.41</v>
      </c>
      <c r="E160" s="146">
        <v>3.25</v>
      </c>
      <c r="F160" s="152">
        <f t="shared" si="6"/>
        <v>3.9533333333333331</v>
      </c>
      <c r="G160" s="23">
        <f t="shared" si="8"/>
        <v>0.61808845105966503</v>
      </c>
      <c r="H160" s="7">
        <f t="shared" si="7"/>
        <v>15.63461511955308</v>
      </c>
    </row>
    <row r="161" spans="1:8" s="13" customFormat="1" ht="19.5" thickBot="1">
      <c r="A161" s="76">
        <v>94</v>
      </c>
      <c r="B161" s="73" t="s">
        <v>152</v>
      </c>
      <c r="C161" s="148">
        <v>3.15</v>
      </c>
      <c r="D161" s="148">
        <v>3.31</v>
      </c>
      <c r="E161" s="146">
        <v>1.57</v>
      </c>
      <c r="F161" s="152">
        <f t="shared" si="6"/>
        <v>2.6766666666666663</v>
      </c>
      <c r="G161" s="23">
        <f t="shared" si="8"/>
        <v>0.96173454410940939</v>
      </c>
      <c r="H161" s="7">
        <f t="shared" si="7"/>
        <v>35.9303067537762</v>
      </c>
    </row>
    <row r="162" spans="1:8" s="13" customFormat="1" ht="19.5" thickBot="1">
      <c r="A162" s="76">
        <v>95</v>
      </c>
      <c r="B162" s="73" t="s">
        <v>153</v>
      </c>
      <c r="C162" s="148">
        <v>3.15</v>
      </c>
      <c r="D162" s="148">
        <v>3.31</v>
      </c>
      <c r="E162" s="146">
        <v>2.02</v>
      </c>
      <c r="F162" s="152">
        <f t="shared" si="6"/>
        <v>2.8266666666666667</v>
      </c>
      <c r="G162" s="23">
        <f t="shared" si="8"/>
        <v>0.70315953618885918</v>
      </c>
      <c r="H162" s="7">
        <f t="shared" si="7"/>
        <v>24.875926987813415</v>
      </c>
    </row>
    <row r="163" spans="1:8" s="13" customFormat="1" ht="19.5" thickBot="1">
      <c r="A163" s="76">
        <v>96</v>
      </c>
      <c r="B163" s="73" t="s">
        <v>154</v>
      </c>
      <c r="C163" s="148">
        <v>12.6</v>
      </c>
      <c r="D163" s="148">
        <v>13.23</v>
      </c>
      <c r="E163" s="146">
        <v>9.6300000000000008</v>
      </c>
      <c r="F163" s="152">
        <f t="shared" si="6"/>
        <v>11.82</v>
      </c>
      <c r="G163" s="23">
        <f t="shared" si="8"/>
        <v>1.9225763964014484</v>
      </c>
      <c r="H163" s="7">
        <f t="shared" si="7"/>
        <v>16.265451746205148</v>
      </c>
    </row>
    <row r="164" spans="1:8" s="13" customFormat="1" ht="19.5" thickBot="1">
      <c r="A164" s="76">
        <v>97</v>
      </c>
      <c r="B164" s="73" t="s">
        <v>155</v>
      </c>
      <c r="C164" s="148">
        <v>17.850000000000001</v>
      </c>
      <c r="D164" s="148">
        <v>18.739999999999998</v>
      </c>
      <c r="E164" s="146">
        <v>12.66</v>
      </c>
      <c r="F164" s="152">
        <f t="shared" si="6"/>
        <v>16.416666666666668</v>
      </c>
      <c r="G164" s="23">
        <f t="shared" si="8"/>
        <v>3.283661574117108</v>
      </c>
      <c r="H164" s="7">
        <f t="shared" si="7"/>
        <v>20.001999436246344</v>
      </c>
    </row>
    <row r="165" spans="1:8" s="13" customFormat="1" ht="19.5" thickBot="1">
      <c r="A165" s="76">
        <v>98</v>
      </c>
      <c r="B165" s="73" t="s">
        <v>156</v>
      </c>
      <c r="C165" s="148">
        <v>37.799999999999997</v>
      </c>
      <c r="D165" s="148">
        <v>39.69</v>
      </c>
      <c r="E165" s="146">
        <v>61.38</v>
      </c>
      <c r="F165" s="152">
        <f t="shared" si="6"/>
        <v>46.29</v>
      </c>
      <c r="G165" s="23">
        <f t="shared" si="8"/>
        <v>13.102446336467068</v>
      </c>
      <c r="H165" s="7">
        <f t="shared" si="7"/>
        <v>28.305133584936421</v>
      </c>
    </row>
    <row r="166" spans="1:8" s="13" customFormat="1" ht="19.5" thickBot="1">
      <c r="A166" s="76">
        <v>99</v>
      </c>
      <c r="B166" s="73" t="s">
        <v>157</v>
      </c>
      <c r="C166" s="148">
        <v>522.9</v>
      </c>
      <c r="D166" s="148">
        <v>549.04999999999995</v>
      </c>
      <c r="E166" s="146">
        <v>384.16</v>
      </c>
      <c r="F166" s="152">
        <f t="shared" si="6"/>
        <v>485.36999999999995</v>
      </c>
      <c r="G166" s="23">
        <f t="shared" si="8"/>
        <v>88.620278153479347</v>
      </c>
      <c r="H166" s="7">
        <f t="shared" si="7"/>
        <v>18.258293292432445</v>
      </c>
    </row>
    <row r="167" spans="1:8" s="13" customFormat="1" ht="19.5" thickBot="1">
      <c r="A167" s="76">
        <v>100</v>
      </c>
      <c r="B167" s="73" t="s">
        <v>158</v>
      </c>
      <c r="C167" s="148">
        <v>8.4</v>
      </c>
      <c r="D167" s="148">
        <v>8.82</v>
      </c>
      <c r="E167" s="146">
        <v>5.6</v>
      </c>
      <c r="F167" s="152">
        <f t="shared" si="6"/>
        <v>7.6066666666666665</v>
      </c>
      <c r="G167" s="23">
        <f t="shared" si="8"/>
        <v>1.7504666044610309</v>
      </c>
      <c r="H167" s="7">
        <f t="shared" si="7"/>
        <v>23.012269120872446</v>
      </c>
    </row>
    <row r="168" spans="1:8" s="13" customFormat="1" ht="19.5" thickBot="1">
      <c r="A168" s="76">
        <v>101</v>
      </c>
      <c r="B168" s="73" t="s">
        <v>159</v>
      </c>
      <c r="C168" s="148">
        <v>3.15</v>
      </c>
      <c r="D168" s="148">
        <v>3.31</v>
      </c>
      <c r="E168" s="146">
        <v>1.79</v>
      </c>
      <c r="F168" s="152">
        <f t="shared" si="6"/>
        <v>2.75</v>
      </c>
      <c r="G168" s="23">
        <f t="shared" si="8"/>
        <v>0.8352245207128437</v>
      </c>
      <c r="H168" s="7">
        <f t="shared" si="7"/>
        <v>30.371800753194318</v>
      </c>
    </row>
    <row r="169" spans="1:8" s="13" customFormat="1" ht="19.5" thickBot="1">
      <c r="A169" s="76">
        <v>102</v>
      </c>
      <c r="B169" s="73" t="s">
        <v>160</v>
      </c>
      <c r="C169" s="148">
        <v>1.05</v>
      </c>
      <c r="D169" s="148">
        <v>1.1000000000000001</v>
      </c>
      <c r="E169" s="146">
        <v>0.78</v>
      </c>
      <c r="F169" s="152">
        <f t="shared" si="6"/>
        <v>0.9766666666666669</v>
      </c>
      <c r="G169" s="23">
        <f t="shared" si="8"/>
        <v>0.17214335111567033</v>
      </c>
      <c r="H169" s="7">
        <f t="shared" si="7"/>
        <v>17.625599090341666</v>
      </c>
    </row>
    <row r="170" spans="1:8" s="13" customFormat="1" ht="19.5" thickBot="1">
      <c r="A170" s="76">
        <v>103</v>
      </c>
      <c r="B170" s="73" t="s">
        <v>161</v>
      </c>
      <c r="C170" s="148">
        <v>8.4</v>
      </c>
      <c r="D170" s="148">
        <v>8.82</v>
      </c>
      <c r="E170" s="146">
        <v>9.07</v>
      </c>
      <c r="F170" s="152">
        <f t="shared" si="6"/>
        <v>8.7633333333333336</v>
      </c>
      <c r="G170" s="23">
        <f t="shared" si="8"/>
        <v>0.33857544703261239</v>
      </c>
      <c r="H170" s="7">
        <f t="shared" si="7"/>
        <v>3.8635463716159646</v>
      </c>
    </row>
    <row r="171" spans="1:8" s="13" customFormat="1" ht="19.5" thickBot="1">
      <c r="A171" s="76">
        <v>104</v>
      </c>
      <c r="B171" s="73" t="s">
        <v>162</v>
      </c>
      <c r="C171" s="148">
        <v>4.2</v>
      </c>
      <c r="D171" s="148">
        <v>4.41</v>
      </c>
      <c r="E171" s="146">
        <v>2.2400000000000002</v>
      </c>
      <c r="F171" s="152">
        <f t="shared" si="6"/>
        <v>3.6166666666666667</v>
      </c>
      <c r="G171" s="23">
        <f t="shared" si="8"/>
        <v>1.1968430696350012</v>
      </c>
      <c r="H171" s="7">
        <f t="shared" si="7"/>
        <v>33.092435105115243</v>
      </c>
    </row>
    <row r="172" spans="1:8" s="13" customFormat="1" ht="19.5" thickBot="1">
      <c r="A172" s="76">
        <v>105</v>
      </c>
      <c r="B172" s="73" t="s">
        <v>163</v>
      </c>
      <c r="C172" s="148">
        <v>4.2</v>
      </c>
      <c r="D172" s="148">
        <v>4.41</v>
      </c>
      <c r="E172" s="146">
        <v>8.06</v>
      </c>
      <c r="F172" s="152">
        <f t="shared" si="6"/>
        <v>5.5566666666666675</v>
      </c>
      <c r="G172" s="23">
        <f t="shared" si="8"/>
        <v>2.1704914957984363</v>
      </c>
      <c r="H172" s="7">
        <f t="shared" si="7"/>
        <v>39.061034717428363</v>
      </c>
    </row>
    <row r="173" spans="1:8" s="13" customFormat="1" ht="19.5" thickBot="1">
      <c r="A173" s="76">
        <v>106</v>
      </c>
      <c r="B173" s="73" t="s">
        <v>164</v>
      </c>
      <c r="C173" s="148">
        <v>7.35</v>
      </c>
      <c r="D173" s="148">
        <v>7.72</v>
      </c>
      <c r="E173" s="146">
        <v>4.1399999999999997</v>
      </c>
      <c r="F173" s="152">
        <f t="shared" si="6"/>
        <v>6.4033333333333333</v>
      </c>
      <c r="G173" s="23">
        <f t="shared" si="8"/>
        <v>1.9688152105602286</v>
      </c>
      <c r="H173" s="7">
        <f t="shared" si="7"/>
        <v>30.746723746385662</v>
      </c>
    </row>
    <row r="174" spans="1:8" s="13" customFormat="1" ht="19.5" thickBot="1">
      <c r="A174" s="76">
        <v>107</v>
      </c>
      <c r="B174" s="73" t="s">
        <v>165</v>
      </c>
      <c r="C174" s="148">
        <v>3.15</v>
      </c>
      <c r="D174" s="148">
        <v>3.31</v>
      </c>
      <c r="E174" s="146">
        <v>5.15</v>
      </c>
      <c r="F174" s="152">
        <f t="shared" si="6"/>
        <v>3.8699999999999997</v>
      </c>
      <c r="G174" s="23">
        <f t="shared" si="8"/>
        <v>1.1113955191559854</v>
      </c>
      <c r="H174" s="7">
        <f t="shared" si="7"/>
        <v>28.718230469146917</v>
      </c>
    </row>
    <row r="175" spans="1:8" s="13" customFormat="1" ht="19.5" thickBot="1">
      <c r="A175" s="76">
        <v>108</v>
      </c>
      <c r="B175" s="73" t="s">
        <v>166</v>
      </c>
      <c r="C175" s="148">
        <v>7.35</v>
      </c>
      <c r="D175" s="148">
        <v>7.72</v>
      </c>
      <c r="E175" s="146">
        <v>8.06</v>
      </c>
      <c r="F175" s="152">
        <f t="shared" si="6"/>
        <v>7.7100000000000009</v>
      </c>
      <c r="G175" s="23">
        <f t="shared" si="8"/>
        <v>0.35510561809129454</v>
      </c>
      <c r="H175" s="7">
        <f t="shared" si="7"/>
        <v>4.6057797417807329</v>
      </c>
    </row>
    <row r="176" spans="1:8" s="13" customFormat="1" ht="19.5" thickBot="1">
      <c r="A176" s="76">
        <v>109</v>
      </c>
      <c r="B176" s="73" t="s">
        <v>167</v>
      </c>
      <c r="C176" s="148">
        <v>5.25</v>
      </c>
      <c r="D176" s="148">
        <v>5.51</v>
      </c>
      <c r="E176" s="146">
        <v>5.6</v>
      </c>
      <c r="F176" s="152">
        <f t="shared" si="6"/>
        <v>5.4533333333333331</v>
      </c>
      <c r="G176" s="23">
        <f t="shared" si="8"/>
        <v>0.18175074506954098</v>
      </c>
      <c r="H176" s="7">
        <f t="shared" si="7"/>
        <v>3.3328376235245898</v>
      </c>
    </row>
    <row r="177" spans="1:8" s="13" customFormat="1" ht="19.5" thickBot="1">
      <c r="A177" s="76">
        <v>110</v>
      </c>
      <c r="B177" s="73" t="s">
        <v>168</v>
      </c>
      <c r="C177" s="148">
        <v>1.05</v>
      </c>
      <c r="D177" s="148">
        <v>1.1000000000000001</v>
      </c>
      <c r="E177" s="146">
        <v>2.02</v>
      </c>
      <c r="F177" s="152">
        <f t="shared" si="6"/>
        <v>1.39</v>
      </c>
      <c r="G177" s="23">
        <f t="shared" si="8"/>
        <v>0.54616847217685516</v>
      </c>
      <c r="H177" s="7">
        <f t="shared" si="7"/>
        <v>39.292695840061526</v>
      </c>
    </row>
    <row r="178" spans="1:8" s="13" customFormat="1" ht="19.5" thickBot="1">
      <c r="A178" s="76">
        <v>111</v>
      </c>
      <c r="B178" s="73" t="s">
        <v>169</v>
      </c>
      <c r="C178" s="148">
        <v>3.15</v>
      </c>
      <c r="D178" s="148">
        <v>3.31</v>
      </c>
      <c r="E178" s="146">
        <v>1.79</v>
      </c>
      <c r="F178" s="152">
        <f t="shared" si="6"/>
        <v>2.75</v>
      </c>
      <c r="G178" s="23">
        <f t="shared" si="8"/>
        <v>0.8352245207128437</v>
      </c>
      <c r="H178" s="7">
        <f t="shared" si="7"/>
        <v>30.371800753194318</v>
      </c>
    </row>
    <row r="179" spans="1:8" s="13" customFormat="1" ht="19.5" thickBot="1">
      <c r="A179" s="76">
        <v>112</v>
      </c>
      <c r="B179" s="73" t="s">
        <v>170</v>
      </c>
      <c r="C179" s="148">
        <v>17.850000000000001</v>
      </c>
      <c r="D179" s="148">
        <v>18.739999999999998</v>
      </c>
      <c r="E179" s="146">
        <v>11.2</v>
      </c>
      <c r="F179" s="152">
        <f t="shared" si="6"/>
        <v>15.930000000000001</v>
      </c>
      <c r="G179" s="23">
        <f t="shared" si="8"/>
        <v>4.1204004659741269</v>
      </c>
      <c r="H179" s="7">
        <f t="shared" si="7"/>
        <v>25.865665197577691</v>
      </c>
    </row>
    <row r="180" spans="1:8" s="13" customFormat="1" ht="19.5" thickBot="1">
      <c r="A180" s="76">
        <v>113</v>
      </c>
      <c r="B180" s="73" t="s">
        <v>171</v>
      </c>
      <c r="C180" s="148">
        <v>10.5</v>
      </c>
      <c r="D180" s="148">
        <v>11.03</v>
      </c>
      <c r="E180" s="146">
        <v>6.5</v>
      </c>
      <c r="F180" s="152">
        <f t="shared" si="6"/>
        <v>9.3433333333333337</v>
      </c>
      <c r="G180" s="23">
        <f t="shared" si="8"/>
        <v>2.4766173166909149</v>
      </c>
      <c r="H180" s="7">
        <f t="shared" si="7"/>
        <v>26.506785408750428</v>
      </c>
    </row>
    <row r="181" spans="1:8" s="13" customFormat="1" ht="19.5" thickBot="1">
      <c r="A181" s="76">
        <v>114</v>
      </c>
      <c r="B181" s="73" t="s">
        <v>172</v>
      </c>
      <c r="C181" s="148">
        <v>29.4</v>
      </c>
      <c r="D181" s="148">
        <v>30.87</v>
      </c>
      <c r="E181" s="146">
        <v>29.68</v>
      </c>
      <c r="F181" s="152">
        <f t="shared" si="6"/>
        <v>29.983333333333331</v>
      </c>
      <c r="G181" s="23">
        <f t="shared" si="8"/>
        <v>0.7805340052382953</v>
      </c>
      <c r="H181" s="7">
        <f t="shared" si="7"/>
        <v>2.6032262542689115</v>
      </c>
    </row>
    <row r="182" spans="1:8" s="13" customFormat="1" ht="19.5" thickBot="1">
      <c r="A182" s="76">
        <v>115</v>
      </c>
      <c r="B182" s="73" t="s">
        <v>173</v>
      </c>
      <c r="C182" s="148">
        <v>25.2</v>
      </c>
      <c r="D182" s="148">
        <v>26.46</v>
      </c>
      <c r="E182" s="146">
        <v>26.54</v>
      </c>
      <c r="F182" s="152">
        <f t="shared" si="6"/>
        <v>26.066666666666663</v>
      </c>
      <c r="G182" s="23">
        <f t="shared" si="8"/>
        <v>0.75162047160341094</v>
      </c>
      <c r="H182" s="7">
        <f t="shared" si="7"/>
        <v>2.8834544946422418</v>
      </c>
    </row>
    <row r="183" spans="1:8" s="13" customFormat="1" ht="19.5" thickBot="1">
      <c r="A183" s="76">
        <v>116</v>
      </c>
      <c r="B183" s="73" t="s">
        <v>174</v>
      </c>
      <c r="C183" s="148">
        <v>21</v>
      </c>
      <c r="D183" s="148">
        <v>22.05</v>
      </c>
      <c r="E183" s="146">
        <v>13.55</v>
      </c>
      <c r="F183" s="152">
        <f t="shared" si="6"/>
        <v>18.866666666666664</v>
      </c>
      <c r="G183" s="23">
        <f t="shared" si="8"/>
        <v>4.6342025563556684</v>
      </c>
      <c r="H183" s="7">
        <f t="shared" si="7"/>
        <v>24.562911076090117</v>
      </c>
    </row>
    <row r="184" spans="1:8" s="13" customFormat="1" ht="19.5" thickBot="1">
      <c r="A184" s="76">
        <v>117</v>
      </c>
      <c r="B184" s="73" t="s">
        <v>175</v>
      </c>
      <c r="C184" s="148">
        <v>7.35</v>
      </c>
      <c r="D184" s="148">
        <v>7.72</v>
      </c>
      <c r="E184" s="146">
        <v>4.03</v>
      </c>
      <c r="F184" s="152">
        <f t="shared" si="6"/>
        <v>6.3666666666666671</v>
      </c>
      <c r="G184" s="23">
        <f t="shared" si="8"/>
        <v>2.0320515085335109</v>
      </c>
      <c r="H184" s="7">
        <f t="shared" si="7"/>
        <v>31.917039401049905</v>
      </c>
    </row>
    <row r="185" spans="1:8" s="13" customFormat="1" ht="19.5" thickBot="1">
      <c r="A185" s="76">
        <v>118</v>
      </c>
      <c r="B185" s="73" t="s">
        <v>176</v>
      </c>
      <c r="C185" s="148">
        <v>5.25</v>
      </c>
      <c r="D185" s="148">
        <v>5.51</v>
      </c>
      <c r="E185" s="146">
        <v>3.36</v>
      </c>
      <c r="F185" s="152">
        <f t="shared" si="6"/>
        <v>4.7066666666666661</v>
      </c>
      <c r="G185" s="23">
        <f t="shared" si="8"/>
        <v>1.1734706359058742</v>
      </c>
      <c r="H185" s="7">
        <f t="shared" si="7"/>
        <v>24.932095663722542</v>
      </c>
    </row>
    <row r="186" spans="1:8" s="13" customFormat="1" ht="19.5" thickBot="1">
      <c r="A186" s="76">
        <v>119</v>
      </c>
      <c r="B186" s="73" t="s">
        <v>177</v>
      </c>
      <c r="C186" s="148">
        <v>8.4</v>
      </c>
      <c r="D186" s="148">
        <v>8.82</v>
      </c>
      <c r="E186" s="146">
        <v>4.7</v>
      </c>
      <c r="F186" s="152">
        <f t="shared" si="6"/>
        <v>7.3066666666666658</v>
      </c>
      <c r="G186" s="23">
        <f t="shared" si="8"/>
        <v>2.2671862149663267</v>
      </c>
      <c r="H186" s="7">
        <f t="shared" si="7"/>
        <v>31.029008416509953</v>
      </c>
    </row>
    <row r="187" spans="1:8" s="13" customFormat="1" ht="19.5" thickBot="1">
      <c r="A187" s="76">
        <v>120</v>
      </c>
      <c r="B187" s="73" t="s">
        <v>178</v>
      </c>
      <c r="C187" s="148">
        <v>7.35</v>
      </c>
      <c r="D187" s="148">
        <v>7.72</v>
      </c>
      <c r="E187" s="146">
        <v>4.7</v>
      </c>
      <c r="F187" s="152">
        <f t="shared" si="6"/>
        <v>6.59</v>
      </c>
      <c r="G187" s="23">
        <f t="shared" si="8"/>
        <v>1.6472097619914683</v>
      </c>
      <c r="H187" s="7">
        <f t="shared" si="7"/>
        <v>24.995595781357636</v>
      </c>
    </row>
    <row r="188" spans="1:8" s="13" customFormat="1" ht="19.5" thickBot="1">
      <c r="A188" s="76">
        <v>121</v>
      </c>
      <c r="B188" s="73" t="s">
        <v>179</v>
      </c>
      <c r="C188" s="148">
        <v>1.05</v>
      </c>
      <c r="D188" s="148">
        <v>1.1000000000000001</v>
      </c>
      <c r="E188" s="146">
        <v>1.1200000000000001</v>
      </c>
      <c r="F188" s="152">
        <f t="shared" si="6"/>
        <v>1.0900000000000001</v>
      </c>
      <c r="G188" s="23">
        <f t="shared" si="8"/>
        <v>3.6055512754639925E-2</v>
      </c>
      <c r="H188" s="7">
        <f t="shared" si="7"/>
        <v>3.3078452068476998</v>
      </c>
    </row>
    <row r="189" spans="1:8" s="13" customFormat="1" ht="19.5" thickBot="1">
      <c r="A189" s="76">
        <v>122</v>
      </c>
      <c r="B189" s="73" t="s">
        <v>180</v>
      </c>
      <c r="C189" s="148">
        <v>1.05</v>
      </c>
      <c r="D189" s="148">
        <v>1.1000000000000001</v>
      </c>
      <c r="E189" s="146">
        <v>1.23</v>
      </c>
      <c r="F189" s="152">
        <f t="shared" si="6"/>
        <v>1.1266666666666667</v>
      </c>
      <c r="G189" s="23">
        <f t="shared" si="8"/>
        <v>9.2915732431775658E-2</v>
      </c>
      <c r="H189" s="7">
        <f t="shared" si="7"/>
        <v>8.2469584998617442</v>
      </c>
    </row>
    <row r="190" spans="1:8" s="13" customFormat="1" ht="19.5" thickBot="1">
      <c r="A190" s="76">
        <v>123</v>
      </c>
      <c r="B190" s="73" t="s">
        <v>181</v>
      </c>
      <c r="C190" s="148">
        <v>5.25</v>
      </c>
      <c r="D190" s="148">
        <v>5.51</v>
      </c>
      <c r="E190" s="146">
        <v>4.37</v>
      </c>
      <c r="F190" s="152">
        <f t="shared" si="6"/>
        <v>5.043333333333333</v>
      </c>
      <c r="G190" s="23">
        <f t="shared" si="8"/>
        <v>0.59743897875292096</v>
      </c>
      <c r="H190" s="7">
        <f t="shared" si="7"/>
        <v>11.846113260137232</v>
      </c>
    </row>
    <row r="191" spans="1:8" s="13" customFormat="1" ht="19.5" thickBot="1">
      <c r="A191" s="76">
        <v>124</v>
      </c>
      <c r="B191" s="73" t="s">
        <v>182</v>
      </c>
      <c r="C191" s="148">
        <v>1.05</v>
      </c>
      <c r="D191" s="148">
        <v>1.1000000000000001</v>
      </c>
      <c r="E191" s="146">
        <v>1.01</v>
      </c>
      <c r="F191" s="152">
        <f t="shared" ref="F191:F255" si="9">(C191+D191+E191)/3</f>
        <v>1.0533333333333335</v>
      </c>
      <c r="G191" s="23">
        <f t="shared" si="8"/>
        <v>4.5092497528228977E-2</v>
      </c>
      <c r="H191" s="7">
        <f t="shared" ref="H191:H255" si="10">G191/F191*100</f>
        <v>4.2809333096419913</v>
      </c>
    </row>
    <row r="192" spans="1:8" s="13" customFormat="1" ht="19.5" thickBot="1">
      <c r="A192" s="76">
        <v>125</v>
      </c>
      <c r="B192" s="73" t="s">
        <v>183</v>
      </c>
      <c r="C192" s="148">
        <v>3.15</v>
      </c>
      <c r="D192" s="148">
        <v>3.31</v>
      </c>
      <c r="E192" s="146">
        <v>1.68</v>
      </c>
      <c r="F192" s="152">
        <f t="shared" si="9"/>
        <v>2.7133333333333334</v>
      </c>
      <c r="G192" s="23">
        <f t="shared" si="8"/>
        <v>0.8984616482261949</v>
      </c>
      <c r="H192" s="7">
        <f t="shared" si="10"/>
        <v>33.112837158213573</v>
      </c>
    </row>
    <row r="193" spans="1:8" s="13" customFormat="1" ht="19.5" thickBot="1">
      <c r="A193" s="76">
        <v>126</v>
      </c>
      <c r="B193" s="73" t="s">
        <v>184</v>
      </c>
      <c r="C193" s="148">
        <v>3.15</v>
      </c>
      <c r="D193" s="148">
        <v>3.31</v>
      </c>
      <c r="E193" s="146">
        <v>1.68</v>
      </c>
      <c r="F193" s="152">
        <f t="shared" si="9"/>
        <v>2.7133333333333334</v>
      </c>
      <c r="G193" s="23">
        <f t="shared" si="8"/>
        <v>0.8984616482261949</v>
      </c>
      <c r="H193" s="7">
        <f t="shared" si="10"/>
        <v>33.112837158213573</v>
      </c>
    </row>
    <row r="194" spans="1:8" s="13" customFormat="1" ht="19.5" thickBot="1">
      <c r="A194" s="76">
        <v>127</v>
      </c>
      <c r="B194" s="73" t="s">
        <v>185</v>
      </c>
      <c r="C194" s="148">
        <v>1.05</v>
      </c>
      <c r="D194" s="160">
        <v>1.1000000000000001</v>
      </c>
      <c r="E194" s="146">
        <v>0.56000000000000005</v>
      </c>
      <c r="F194" s="152">
        <f t="shared" si="9"/>
        <v>0.90333333333333343</v>
      </c>
      <c r="G194" s="23">
        <f t="shared" si="8"/>
        <v>0.29838453936712783</v>
      </c>
      <c r="H194" s="7">
        <f t="shared" si="10"/>
        <v>33.031498822929279</v>
      </c>
    </row>
    <row r="195" spans="1:8" s="13" customFormat="1" ht="15.75" thickBot="1">
      <c r="A195" s="74"/>
      <c r="B195" s="75" t="s">
        <v>186</v>
      </c>
      <c r="C195" s="158"/>
      <c r="D195" s="71"/>
      <c r="E195" s="50"/>
      <c r="F195" s="33"/>
      <c r="G195" s="25"/>
      <c r="H195" s="8"/>
    </row>
    <row r="196" spans="1:8" s="13" customFormat="1" ht="19.5" thickBot="1">
      <c r="A196" s="76">
        <v>128</v>
      </c>
      <c r="B196" s="78" t="s">
        <v>187</v>
      </c>
      <c r="C196" s="148">
        <v>586.95000000000005</v>
      </c>
      <c r="D196" s="148">
        <v>616.29999999999995</v>
      </c>
      <c r="E196" s="146">
        <v>985.6</v>
      </c>
      <c r="F196" s="152">
        <f t="shared" si="9"/>
        <v>729.61666666666667</v>
      </c>
      <c r="G196" s="23">
        <f t="shared" si="8"/>
        <v>222.17325634138197</v>
      </c>
      <c r="H196" s="7">
        <f t="shared" si="10"/>
        <v>30.450682734045088</v>
      </c>
    </row>
    <row r="197" spans="1:8" s="13" customFormat="1" ht="19.5" thickBot="1">
      <c r="A197" s="76">
        <v>129</v>
      </c>
      <c r="B197" s="78" t="s">
        <v>188</v>
      </c>
      <c r="C197" s="148">
        <v>2208.15</v>
      </c>
      <c r="D197" s="148">
        <v>2318.56</v>
      </c>
      <c r="E197" s="146">
        <v>1629.6</v>
      </c>
      <c r="F197" s="152">
        <f t="shared" si="9"/>
        <v>2052.103333333333</v>
      </c>
      <c r="G197" s="23">
        <f t="shared" si="8"/>
        <v>370.03971683230691</v>
      </c>
      <c r="H197" s="7">
        <f t="shared" si="10"/>
        <v>18.032216546875009</v>
      </c>
    </row>
    <row r="198" spans="1:8" s="13" customFormat="1" ht="19.5" thickBot="1">
      <c r="A198" s="76">
        <v>130</v>
      </c>
      <c r="B198" s="78" t="s">
        <v>189</v>
      </c>
      <c r="C198" s="148">
        <v>1824.9</v>
      </c>
      <c r="D198" s="148">
        <v>1916.15</v>
      </c>
      <c r="E198" s="146">
        <v>2689.12</v>
      </c>
      <c r="F198" s="152">
        <f t="shared" si="9"/>
        <v>2143.39</v>
      </c>
      <c r="G198" s="23">
        <f t="shared" si="8"/>
        <v>474.8131898968266</v>
      </c>
      <c r="H198" s="7">
        <f t="shared" si="10"/>
        <v>22.152440288366869</v>
      </c>
    </row>
    <row r="199" spans="1:8" s="13" customFormat="1" ht="19.5" thickBot="1">
      <c r="A199" s="76">
        <v>131</v>
      </c>
      <c r="B199" s="78" t="s">
        <v>190</v>
      </c>
      <c r="C199" s="148">
        <v>2923.2</v>
      </c>
      <c r="D199" s="148">
        <v>3069.36</v>
      </c>
      <c r="E199" s="146">
        <v>2242.2399999999998</v>
      </c>
      <c r="F199" s="152">
        <f t="shared" si="9"/>
        <v>2744.9333333333329</v>
      </c>
      <c r="G199" s="23">
        <f t="shared" si="8"/>
        <v>441.43643589234063</v>
      </c>
      <c r="H199" s="7">
        <f t="shared" si="10"/>
        <v>16.081863647896999</v>
      </c>
    </row>
    <row r="200" spans="1:8" s="13" customFormat="1" ht="19.5" thickBot="1">
      <c r="A200" s="76">
        <v>132</v>
      </c>
      <c r="B200" s="78" t="s">
        <v>191</v>
      </c>
      <c r="C200" s="148">
        <v>511.35</v>
      </c>
      <c r="D200" s="148">
        <v>536.91999999999996</v>
      </c>
      <c r="E200" s="146">
        <v>409.92</v>
      </c>
      <c r="F200" s="152">
        <f t="shared" si="9"/>
        <v>486.06333333333333</v>
      </c>
      <c r="G200" s="23">
        <f t="shared" si="8"/>
        <v>67.170020346381264</v>
      </c>
      <c r="H200" s="7">
        <f t="shared" si="10"/>
        <v>13.819190986026772</v>
      </c>
    </row>
    <row r="201" spans="1:8" s="13" customFormat="1" ht="19.5" thickBot="1">
      <c r="A201" s="76">
        <v>133</v>
      </c>
      <c r="B201" s="78" t="s">
        <v>192</v>
      </c>
      <c r="C201" s="148">
        <v>425.25</v>
      </c>
      <c r="D201" s="148">
        <v>446.51</v>
      </c>
      <c r="E201" s="146">
        <v>478.24</v>
      </c>
      <c r="F201" s="152">
        <f t="shared" si="9"/>
        <v>450</v>
      </c>
      <c r="G201" s="23">
        <f t="shared" ref="G201:G265" si="11">IF(F201=0,0,STDEVA(C201:E201))</f>
        <v>26.666835207800723</v>
      </c>
      <c r="H201" s="7">
        <f t="shared" si="10"/>
        <v>5.9259633795112716</v>
      </c>
    </row>
    <row r="202" spans="1:8" s="13" customFormat="1" ht="19.5" thickBot="1">
      <c r="A202" s="76">
        <v>134</v>
      </c>
      <c r="B202" s="78" t="s">
        <v>193</v>
      </c>
      <c r="C202" s="148">
        <v>183.75</v>
      </c>
      <c r="D202" s="148">
        <v>192.94</v>
      </c>
      <c r="E202" s="146">
        <v>225.12</v>
      </c>
      <c r="F202" s="152">
        <f t="shared" si="9"/>
        <v>200.60333333333332</v>
      </c>
      <c r="G202" s="23">
        <f t="shared" si="11"/>
        <v>21.723587027315112</v>
      </c>
      <c r="H202" s="7">
        <f t="shared" si="10"/>
        <v>10.829125651276208</v>
      </c>
    </row>
    <row r="203" spans="1:8" s="13" customFormat="1" ht="19.5" thickBot="1">
      <c r="A203" s="76">
        <v>135</v>
      </c>
      <c r="B203" s="78" t="s">
        <v>194</v>
      </c>
      <c r="C203" s="148">
        <v>276.14999999999998</v>
      </c>
      <c r="D203" s="148">
        <v>289.95999999999998</v>
      </c>
      <c r="E203" s="146">
        <v>207.2</v>
      </c>
      <c r="F203" s="152">
        <f t="shared" si="9"/>
        <v>257.77</v>
      </c>
      <c r="G203" s="23">
        <f t="shared" si="11"/>
        <v>44.335907569373106</v>
      </c>
      <c r="H203" s="7">
        <f t="shared" si="10"/>
        <v>17.19979344740393</v>
      </c>
    </row>
    <row r="204" spans="1:8" s="13" customFormat="1" ht="19.5" thickBot="1">
      <c r="A204" s="76">
        <v>136</v>
      </c>
      <c r="B204" s="78" t="s">
        <v>195</v>
      </c>
      <c r="C204" s="148">
        <v>848.4</v>
      </c>
      <c r="D204" s="148">
        <v>890.82</v>
      </c>
      <c r="E204" s="146">
        <v>940.8</v>
      </c>
      <c r="F204" s="152">
        <f t="shared" si="9"/>
        <v>893.34</v>
      </c>
      <c r="G204" s="23">
        <f t="shared" si="11"/>
        <v>46.251516731886738</v>
      </c>
      <c r="H204" s="7">
        <f t="shared" si="10"/>
        <v>5.1773699523011096</v>
      </c>
    </row>
    <row r="205" spans="1:8" s="13" customFormat="1" ht="19.5" thickBot="1">
      <c r="A205" s="76">
        <v>137</v>
      </c>
      <c r="B205" s="78" t="s">
        <v>196</v>
      </c>
      <c r="C205" s="148">
        <v>1295.7</v>
      </c>
      <c r="D205" s="148">
        <v>1360.49</v>
      </c>
      <c r="E205" s="146">
        <v>1204</v>
      </c>
      <c r="F205" s="152">
        <f t="shared" si="9"/>
        <v>1286.73</v>
      </c>
      <c r="G205" s="23">
        <f t="shared" si="11"/>
        <v>78.62967442384587</v>
      </c>
      <c r="H205" s="7">
        <f t="shared" si="10"/>
        <v>6.1108138011739737</v>
      </c>
    </row>
    <row r="206" spans="1:8" s="13" customFormat="1" ht="19.5" thickBot="1">
      <c r="A206" s="76">
        <v>138</v>
      </c>
      <c r="B206" s="78" t="s">
        <v>197</v>
      </c>
      <c r="C206" s="148">
        <v>1387.05</v>
      </c>
      <c r="D206" s="148">
        <v>1456.4</v>
      </c>
      <c r="E206" s="146">
        <v>1294.5</v>
      </c>
      <c r="F206" s="152">
        <f t="shared" si="9"/>
        <v>1379.3166666666666</v>
      </c>
      <c r="G206" s="23">
        <f t="shared" si="11"/>
        <v>81.226570981011747</v>
      </c>
      <c r="H206" s="7">
        <f t="shared" si="10"/>
        <v>5.8888994053344108</v>
      </c>
    </row>
    <row r="207" spans="1:8" s="13" customFormat="1" ht="19.5" thickBot="1">
      <c r="A207" s="76">
        <v>139</v>
      </c>
      <c r="B207" s="78" t="s">
        <v>198</v>
      </c>
      <c r="C207" s="148">
        <v>1050</v>
      </c>
      <c r="D207" s="148">
        <v>1102.5</v>
      </c>
      <c r="E207" s="146">
        <v>990.98</v>
      </c>
      <c r="F207" s="152">
        <f t="shared" si="9"/>
        <v>1047.8266666666666</v>
      </c>
      <c r="G207" s="23">
        <f t="shared" si="11"/>
        <v>55.791756858279093</v>
      </c>
      <c r="H207" s="7">
        <f t="shared" si="10"/>
        <v>5.324521567652325</v>
      </c>
    </row>
    <row r="208" spans="1:8" s="13" customFormat="1" ht="19.5" thickBot="1">
      <c r="A208" s="76">
        <v>140</v>
      </c>
      <c r="B208" s="78" t="s">
        <v>199</v>
      </c>
      <c r="C208" s="148">
        <v>1008</v>
      </c>
      <c r="D208" s="148">
        <v>1058.4000000000001</v>
      </c>
      <c r="E208" s="146">
        <v>1206.8</v>
      </c>
      <c r="F208" s="152">
        <f t="shared" si="9"/>
        <v>1091.0666666666666</v>
      </c>
      <c r="G208" s="23">
        <f t="shared" si="11"/>
        <v>103.34743989733526</v>
      </c>
      <c r="H208" s="7">
        <f t="shared" si="10"/>
        <v>9.4721471248932492</v>
      </c>
    </row>
    <row r="209" spans="1:8" s="13" customFormat="1" ht="19.5" thickBot="1">
      <c r="A209" s="76">
        <v>141</v>
      </c>
      <c r="B209" s="78" t="s">
        <v>200</v>
      </c>
      <c r="C209" s="148">
        <v>389.55</v>
      </c>
      <c r="D209" s="148">
        <v>409.03</v>
      </c>
      <c r="E209" s="146">
        <v>324.8</v>
      </c>
      <c r="F209" s="152">
        <f t="shared" si="9"/>
        <v>374.46</v>
      </c>
      <c r="G209" s="23">
        <f t="shared" si="11"/>
        <v>44.095966935764075</v>
      </c>
      <c r="H209" s="7">
        <f t="shared" si="10"/>
        <v>11.775881785975558</v>
      </c>
    </row>
    <row r="210" spans="1:8" s="13" customFormat="1" ht="19.5" thickBot="1">
      <c r="A210" s="76">
        <v>142</v>
      </c>
      <c r="B210" s="78" t="s">
        <v>201</v>
      </c>
      <c r="C210" s="148">
        <v>511.35</v>
      </c>
      <c r="D210" s="148">
        <v>536.91999999999996</v>
      </c>
      <c r="E210" s="146">
        <v>507.02</v>
      </c>
      <c r="F210" s="152">
        <f t="shared" si="9"/>
        <v>518.42999999999995</v>
      </c>
      <c r="G210" s="23">
        <f t="shared" si="11"/>
        <v>16.158505500200175</v>
      </c>
      <c r="H210" s="7">
        <f t="shared" si="10"/>
        <v>3.1168152885057148</v>
      </c>
    </row>
    <row r="211" spans="1:8" s="13" customFormat="1" ht="19.5" thickBot="1">
      <c r="A211" s="76">
        <v>143</v>
      </c>
      <c r="B211" s="78" t="s">
        <v>202</v>
      </c>
      <c r="C211" s="148">
        <v>1274.7</v>
      </c>
      <c r="D211" s="148">
        <v>1338.44</v>
      </c>
      <c r="E211" s="146">
        <v>1425.09</v>
      </c>
      <c r="F211" s="152">
        <f t="shared" si="9"/>
        <v>1346.0766666666668</v>
      </c>
      <c r="G211" s="23">
        <f t="shared" si="11"/>
        <v>75.485276930891118</v>
      </c>
      <c r="H211" s="7">
        <f t="shared" si="10"/>
        <v>5.6077992286886413</v>
      </c>
    </row>
    <row r="212" spans="1:8" s="13" customFormat="1" ht="19.5" thickBot="1">
      <c r="A212" s="76">
        <v>144</v>
      </c>
      <c r="B212" s="78" t="s">
        <v>203</v>
      </c>
      <c r="C212" s="148">
        <v>107.1</v>
      </c>
      <c r="D212" s="148">
        <v>112.46</v>
      </c>
      <c r="E212" s="146">
        <v>70.22</v>
      </c>
      <c r="F212" s="152">
        <f t="shared" si="9"/>
        <v>96.59333333333332</v>
      </c>
      <c r="G212" s="23">
        <f t="shared" si="11"/>
        <v>22.996672223026838</v>
      </c>
      <c r="H212" s="7">
        <f t="shared" si="10"/>
        <v>23.807721950818042</v>
      </c>
    </row>
    <row r="213" spans="1:8" s="13" customFormat="1" ht="19.5" thickBot="1">
      <c r="A213" s="76">
        <v>145</v>
      </c>
      <c r="B213" s="78" t="s">
        <v>204</v>
      </c>
      <c r="C213" s="148">
        <v>257.25</v>
      </c>
      <c r="D213" s="148">
        <v>270.11</v>
      </c>
      <c r="E213" s="146">
        <v>193.76</v>
      </c>
      <c r="F213" s="152">
        <f t="shared" si="9"/>
        <v>240.37333333333333</v>
      </c>
      <c r="G213" s="23">
        <f t="shared" si="11"/>
        <v>40.877219001949541</v>
      </c>
      <c r="H213" s="7">
        <f t="shared" si="10"/>
        <v>17.005721239994539</v>
      </c>
    </row>
    <row r="214" spans="1:8" s="13" customFormat="1" ht="19.5" thickBot="1">
      <c r="A214" s="76">
        <v>146</v>
      </c>
      <c r="B214" s="78" t="s">
        <v>205</v>
      </c>
      <c r="C214" s="148">
        <v>170.1</v>
      </c>
      <c r="D214" s="148">
        <v>178.61</v>
      </c>
      <c r="E214" s="146">
        <v>182.56</v>
      </c>
      <c r="F214" s="152">
        <f t="shared" si="9"/>
        <v>177.09</v>
      </c>
      <c r="G214" s="23">
        <f t="shared" si="11"/>
        <v>6.3675505494656326</v>
      </c>
      <c r="H214" s="7">
        <f t="shared" si="10"/>
        <v>3.59565788551902</v>
      </c>
    </row>
    <row r="215" spans="1:8" s="13" customFormat="1" ht="19.5" thickBot="1">
      <c r="A215" s="76">
        <v>147</v>
      </c>
      <c r="B215" s="78" t="s">
        <v>206</v>
      </c>
      <c r="C215" s="148">
        <v>1617</v>
      </c>
      <c r="D215" s="148">
        <v>1697.85</v>
      </c>
      <c r="E215" s="146">
        <v>1661.18</v>
      </c>
      <c r="F215" s="152">
        <f t="shared" si="9"/>
        <v>1658.6766666666665</v>
      </c>
      <c r="G215" s="23">
        <f t="shared" si="11"/>
        <v>40.483090708755554</v>
      </c>
      <c r="H215" s="7">
        <f t="shared" si="10"/>
        <v>2.440686091648697</v>
      </c>
    </row>
    <row r="216" spans="1:8" s="13" customFormat="1" ht="19.5" thickBot="1">
      <c r="A216" s="76">
        <v>148</v>
      </c>
      <c r="B216" s="78" t="s">
        <v>207</v>
      </c>
      <c r="C216" s="148">
        <v>281.39999999999998</v>
      </c>
      <c r="D216" s="148">
        <v>295.47000000000003</v>
      </c>
      <c r="E216" s="146">
        <v>321.22000000000003</v>
      </c>
      <c r="F216" s="152">
        <f t="shared" si="9"/>
        <v>299.36333333333334</v>
      </c>
      <c r="G216" s="23">
        <f t="shared" si="11"/>
        <v>20.193479970855304</v>
      </c>
      <c r="H216" s="7">
        <f t="shared" si="10"/>
        <v>6.7454753880530811</v>
      </c>
    </row>
    <row r="217" spans="1:8" s="13" customFormat="1" ht="19.5" thickBot="1">
      <c r="A217" s="76">
        <v>149</v>
      </c>
      <c r="B217" s="78" t="s">
        <v>208</v>
      </c>
      <c r="C217" s="148">
        <v>172.2</v>
      </c>
      <c r="D217" s="148">
        <v>180.81</v>
      </c>
      <c r="E217" s="146">
        <v>113.57</v>
      </c>
      <c r="F217" s="152">
        <f t="shared" si="9"/>
        <v>155.52666666666667</v>
      </c>
      <c r="G217" s="23">
        <f t="shared" si="11"/>
        <v>36.589676595090737</v>
      </c>
      <c r="H217" s="7">
        <f t="shared" si="10"/>
        <v>23.526304124752929</v>
      </c>
    </row>
    <row r="218" spans="1:8" s="13" customFormat="1" ht="19.5" thickBot="1">
      <c r="A218" s="76">
        <v>150</v>
      </c>
      <c r="B218" s="78" t="s">
        <v>209</v>
      </c>
      <c r="C218" s="148">
        <v>89.25</v>
      </c>
      <c r="D218" s="148">
        <v>93.71</v>
      </c>
      <c r="E218" s="146">
        <v>122.86</v>
      </c>
      <c r="F218" s="152">
        <f t="shared" si="9"/>
        <v>101.94</v>
      </c>
      <c r="G218" s="23">
        <f t="shared" si="11"/>
        <v>18.253977648720863</v>
      </c>
      <c r="H218" s="7">
        <f t="shared" si="10"/>
        <v>17.906589806475242</v>
      </c>
    </row>
    <row r="219" spans="1:8" s="13" customFormat="1" ht="19.5" thickBot="1">
      <c r="A219" s="76">
        <v>151</v>
      </c>
      <c r="B219" s="78" t="s">
        <v>210</v>
      </c>
      <c r="C219" s="148">
        <v>252</v>
      </c>
      <c r="D219" s="148">
        <v>264.60000000000002</v>
      </c>
      <c r="E219" s="146">
        <v>257.60000000000002</v>
      </c>
      <c r="F219" s="152">
        <f t="shared" si="9"/>
        <v>258.06666666666666</v>
      </c>
      <c r="G219" s="23">
        <f t="shared" si="11"/>
        <v>6.3129496539520629</v>
      </c>
      <c r="H219" s="7">
        <f t="shared" si="10"/>
        <v>2.4462476055097118</v>
      </c>
    </row>
    <row r="220" spans="1:8" s="13" customFormat="1" ht="19.5" thickBot="1">
      <c r="A220" s="76">
        <v>152</v>
      </c>
      <c r="B220" s="78" t="s">
        <v>211</v>
      </c>
      <c r="C220" s="148">
        <v>76.650000000000006</v>
      </c>
      <c r="D220" s="148">
        <v>80.48</v>
      </c>
      <c r="E220" s="146">
        <v>60.48</v>
      </c>
      <c r="F220" s="152">
        <f t="shared" si="9"/>
        <v>72.536666666666662</v>
      </c>
      <c r="G220" s="23">
        <f t="shared" si="11"/>
        <v>10.615537354902772</v>
      </c>
      <c r="H220" s="7">
        <f t="shared" si="10"/>
        <v>14.634719022429262</v>
      </c>
    </row>
    <row r="221" spans="1:8" s="15" customFormat="1" ht="19.5" thickBot="1">
      <c r="A221" s="76">
        <v>153</v>
      </c>
      <c r="B221" s="77" t="s">
        <v>212</v>
      </c>
      <c r="C221" s="148">
        <v>84</v>
      </c>
      <c r="D221" s="148">
        <v>88.2</v>
      </c>
      <c r="E221" s="146">
        <v>56.11</v>
      </c>
      <c r="F221" s="152">
        <f t="shared" si="9"/>
        <v>76.103333333333339</v>
      </c>
      <c r="G221" s="23">
        <f t="shared" si="11"/>
        <v>17.44161785309301</v>
      </c>
      <c r="H221" s="7">
        <f t="shared" si="10"/>
        <v>22.918336279304029</v>
      </c>
    </row>
    <row r="222" spans="1:8" s="13" customFormat="1" ht="19.5" thickBot="1">
      <c r="A222" s="76">
        <v>154</v>
      </c>
      <c r="B222" s="78" t="s">
        <v>213</v>
      </c>
      <c r="C222" s="148">
        <v>34.65</v>
      </c>
      <c r="D222" s="148">
        <v>36.380000000000003</v>
      </c>
      <c r="E222" s="146">
        <v>37.520000000000003</v>
      </c>
      <c r="F222" s="152">
        <f t="shared" si="9"/>
        <v>36.183333333333337</v>
      </c>
      <c r="G222" s="23">
        <f t="shared" si="11"/>
        <v>1.4450720858605428</v>
      </c>
      <c r="H222" s="7">
        <f t="shared" si="10"/>
        <v>3.9937505827559909</v>
      </c>
    </row>
    <row r="223" spans="1:8" s="13" customFormat="1" ht="19.5" thickBot="1">
      <c r="A223" s="76">
        <v>155</v>
      </c>
      <c r="B223" s="78" t="s">
        <v>214</v>
      </c>
      <c r="C223" s="148">
        <v>935.55</v>
      </c>
      <c r="D223" s="148">
        <v>982.33</v>
      </c>
      <c r="E223" s="146">
        <v>712.32</v>
      </c>
      <c r="F223" s="152">
        <f t="shared" si="9"/>
        <v>876.73333333333346</v>
      </c>
      <c r="G223" s="23">
        <f t="shared" si="11"/>
        <v>144.29449134784392</v>
      </c>
      <c r="H223" s="7">
        <f t="shared" si="10"/>
        <v>16.458196108415013</v>
      </c>
    </row>
    <row r="224" spans="1:8" s="13" customFormat="1" ht="19.5" thickBot="1">
      <c r="A224" s="76">
        <v>156</v>
      </c>
      <c r="B224" s="78" t="s">
        <v>215</v>
      </c>
      <c r="C224" s="148">
        <v>750.75</v>
      </c>
      <c r="D224" s="148">
        <v>788.29</v>
      </c>
      <c r="E224" s="146">
        <v>589.9</v>
      </c>
      <c r="F224" s="152">
        <f t="shared" si="9"/>
        <v>709.64666666666665</v>
      </c>
      <c r="G224" s="23">
        <f t="shared" si="11"/>
        <v>105.38861908827374</v>
      </c>
      <c r="H224" s="7">
        <f t="shared" si="10"/>
        <v>14.850858045075071</v>
      </c>
    </row>
    <row r="225" spans="1:8" s="13" customFormat="1" ht="19.5" thickBot="1">
      <c r="A225" s="76">
        <v>157</v>
      </c>
      <c r="B225" s="78" t="s">
        <v>216</v>
      </c>
      <c r="C225" s="148">
        <v>389.55</v>
      </c>
      <c r="D225" s="148">
        <v>409.03</v>
      </c>
      <c r="E225" s="146">
        <v>522.37</v>
      </c>
      <c r="F225" s="152">
        <f t="shared" si="9"/>
        <v>440.31666666666661</v>
      </c>
      <c r="G225" s="23">
        <f t="shared" si="11"/>
        <v>71.724680085263614</v>
      </c>
      <c r="H225" s="7">
        <f t="shared" si="10"/>
        <v>16.289340266913271</v>
      </c>
    </row>
    <row r="226" spans="1:8" s="13" customFormat="1" ht="19.5" thickBot="1">
      <c r="A226" s="76">
        <v>158</v>
      </c>
      <c r="B226" s="78" t="s">
        <v>217</v>
      </c>
      <c r="C226" s="148">
        <v>598.5</v>
      </c>
      <c r="D226" s="148">
        <v>628.42999999999995</v>
      </c>
      <c r="E226" s="146">
        <v>444.19</v>
      </c>
      <c r="F226" s="152">
        <f t="shared" si="9"/>
        <v>557.04</v>
      </c>
      <c r="G226" s="23">
        <f t="shared" si="11"/>
        <v>98.870081925727206</v>
      </c>
      <c r="H226" s="7">
        <f t="shared" si="10"/>
        <v>17.749188913853082</v>
      </c>
    </row>
    <row r="227" spans="1:8" s="13" customFormat="1" ht="19.5" thickBot="1">
      <c r="A227" s="76">
        <v>159</v>
      </c>
      <c r="B227" s="78" t="s">
        <v>218</v>
      </c>
      <c r="C227" s="148">
        <v>835.8</v>
      </c>
      <c r="D227" s="148">
        <v>877.59</v>
      </c>
      <c r="E227" s="146">
        <v>872.14</v>
      </c>
      <c r="F227" s="152">
        <f t="shared" si="9"/>
        <v>861.84333333333325</v>
      </c>
      <c r="G227" s="23">
        <f t="shared" si="11"/>
        <v>22.71820928975994</v>
      </c>
      <c r="H227" s="7">
        <f t="shared" si="10"/>
        <v>2.6360022072565323</v>
      </c>
    </row>
    <row r="228" spans="1:8" s="13" customFormat="1" ht="19.5" thickBot="1">
      <c r="A228" s="76">
        <v>160</v>
      </c>
      <c r="B228" s="78" t="s">
        <v>219</v>
      </c>
      <c r="C228" s="148">
        <v>145.94999999999999</v>
      </c>
      <c r="D228" s="148">
        <v>153.25</v>
      </c>
      <c r="E228" s="146">
        <v>102.37</v>
      </c>
      <c r="F228" s="152">
        <f t="shared" si="9"/>
        <v>133.85666666666665</v>
      </c>
      <c r="G228" s="23">
        <f t="shared" si="11"/>
        <v>27.511454584106094</v>
      </c>
      <c r="H228" s="7">
        <f t="shared" si="10"/>
        <v>20.552920724236941</v>
      </c>
    </row>
    <row r="229" spans="1:8" s="13" customFormat="1" ht="19.5" thickBot="1">
      <c r="A229" s="76">
        <v>161</v>
      </c>
      <c r="B229" s="78" t="s">
        <v>220</v>
      </c>
      <c r="C229" s="148">
        <v>541.79999999999995</v>
      </c>
      <c r="D229" s="148">
        <v>568.89</v>
      </c>
      <c r="E229" s="146">
        <v>364.9</v>
      </c>
      <c r="F229" s="152">
        <f t="shared" si="9"/>
        <v>491.8633333333334</v>
      </c>
      <c r="G229" s="23">
        <f t="shared" si="11"/>
        <v>110.78462453487516</v>
      </c>
      <c r="H229" s="7">
        <f t="shared" si="10"/>
        <v>22.523456624443472</v>
      </c>
    </row>
    <row r="230" spans="1:8" s="13" customFormat="1" ht="19.5" thickBot="1">
      <c r="A230" s="76">
        <v>162</v>
      </c>
      <c r="B230" s="78" t="s">
        <v>221</v>
      </c>
      <c r="C230" s="148">
        <v>616.35</v>
      </c>
      <c r="D230" s="148">
        <v>647.16999999999996</v>
      </c>
      <c r="E230" s="146">
        <v>493.25</v>
      </c>
      <c r="F230" s="152">
        <f t="shared" si="9"/>
        <v>585.59</v>
      </c>
      <c r="G230" s="23">
        <f t="shared" si="11"/>
        <v>81.440007367386855</v>
      </c>
      <c r="H230" s="7">
        <f t="shared" si="10"/>
        <v>13.907342572002058</v>
      </c>
    </row>
    <row r="231" spans="1:8" s="13" customFormat="1" ht="19.5" thickBot="1">
      <c r="A231" s="76"/>
      <c r="B231" s="133" t="s">
        <v>438</v>
      </c>
      <c r="C231" s="148">
        <v>3499.65</v>
      </c>
      <c r="D231" s="148">
        <v>3674.63</v>
      </c>
      <c r="E231" s="160"/>
      <c r="F231" s="103">
        <f>(C231+D231+E231)/3</f>
        <v>2391.4266666666667</v>
      </c>
      <c r="G231" s="23">
        <f t="shared" si="11"/>
        <v>123.72954457202209</v>
      </c>
      <c r="H231" s="131">
        <f t="shared" si="10"/>
        <v>5.1738799393955395</v>
      </c>
    </row>
    <row r="232" spans="1:8" s="13" customFormat="1" ht="15.75" thickBot="1">
      <c r="A232" s="74"/>
      <c r="B232" s="75" t="s">
        <v>222</v>
      </c>
      <c r="C232" s="158"/>
      <c r="D232" s="161"/>
      <c r="E232" s="71"/>
      <c r="F232" s="33"/>
      <c r="G232" s="25"/>
      <c r="H232" s="8"/>
    </row>
    <row r="233" spans="1:8" s="13" customFormat="1" ht="19.5" thickBot="1">
      <c r="A233" s="76">
        <v>163</v>
      </c>
      <c r="B233" s="73" t="s">
        <v>223</v>
      </c>
      <c r="C233" s="132">
        <v>103.95</v>
      </c>
      <c r="D233" s="132">
        <v>109.15</v>
      </c>
      <c r="E233" s="138">
        <v>127.68</v>
      </c>
      <c r="F233" s="32">
        <f t="shared" si="9"/>
        <v>113.59333333333335</v>
      </c>
      <c r="G233" s="23">
        <f t="shared" si="11"/>
        <v>12.473397024601333</v>
      </c>
      <c r="H233" s="7">
        <f t="shared" si="10"/>
        <v>10.98074742467398</v>
      </c>
    </row>
    <row r="234" spans="1:8" s="13" customFormat="1" ht="19.5" thickBot="1">
      <c r="A234" s="76">
        <v>164</v>
      </c>
      <c r="B234" s="73" t="s">
        <v>224</v>
      </c>
      <c r="C234" s="132">
        <v>96.6</v>
      </c>
      <c r="D234" s="132">
        <v>101.43</v>
      </c>
      <c r="E234" s="138">
        <v>77.95</v>
      </c>
      <c r="F234" s="32">
        <f t="shared" si="9"/>
        <v>91.993333333333339</v>
      </c>
      <c r="G234" s="23">
        <f t="shared" si="11"/>
        <v>12.39934003620071</v>
      </c>
      <c r="H234" s="7">
        <f t="shared" si="10"/>
        <v>13.478520221973378</v>
      </c>
    </row>
    <row r="235" spans="1:8" s="13" customFormat="1" ht="19.5" thickBot="1">
      <c r="A235" s="76">
        <v>165</v>
      </c>
      <c r="B235" s="73" t="s">
        <v>225</v>
      </c>
      <c r="C235" s="132">
        <v>94.5</v>
      </c>
      <c r="D235" s="132">
        <v>99.23</v>
      </c>
      <c r="E235" s="138">
        <v>134.62</v>
      </c>
      <c r="F235" s="32">
        <f t="shared" si="9"/>
        <v>109.45</v>
      </c>
      <c r="G235" s="23">
        <f t="shared" si="11"/>
        <v>21.925781628028609</v>
      </c>
      <c r="H235" s="7">
        <f t="shared" si="10"/>
        <v>20.032692213822394</v>
      </c>
    </row>
    <row r="236" spans="1:8" s="13" customFormat="1" ht="18.75">
      <c r="A236" s="76">
        <v>166</v>
      </c>
      <c r="B236" s="73" t="s">
        <v>226</v>
      </c>
      <c r="C236" s="132">
        <v>43.05</v>
      </c>
      <c r="D236" s="132">
        <v>45.2</v>
      </c>
      <c r="E236" s="138">
        <v>29.34</v>
      </c>
      <c r="F236" s="32">
        <f t="shared" si="9"/>
        <v>39.196666666666665</v>
      </c>
      <c r="G236" s="23">
        <f t="shared" si="11"/>
        <v>8.6035477178506685</v>
      </c>
      <c r="H236" s="7">
        <f t="shared" si="10"/>
        <v>21.949692281275624</v>
      </c>
    </row>
    <row r="237" spans="1:8" s="13" customFormat="1" ht="15.75" thickBot="1">
      <c r="A237" s="74"/>
      <c r="B237" s="75" t="s">
        <v>227</v>
      </c>
      <c r="C237" s="39"/>
      <c r="D237" s="69"/>
      <c r="E237" s="31"/>
      <c r="F237" s="33"/>
      <c r="G237" s="25"/>
      <c r="H237" s="8"/>
    </row>
    <row r="238" spans="1:8" s="13" customFormat="1" ht="19.5" thickBot="1">
      <c r="A238" s="76">
        <v>167</v>
      </c>
      <c r="B238" s="79" t="s">
        <v>228</v>
      </c>
      <c r="C238" s="142">
        <v>3.15</v>
      </c>
      <c r="D238" s="142">
        <v>3.31</v>
      </c>
      <c r="E238" s="139">
        <v>2.46</v>
      </c>
      <c r="F238" s="32">
        <f t="shared" si="9"/>
        <v>2.9733333333333332</v>
      </c>
      <c r="G238" s="23">
        <f t="shared" si="11"/>
        <v>0.45170049073842422</v>
      </c>
      <c r="H238" s="7">
        <f t="shared" si="10"/>
        <v>15.191720540529962</v>
      </c>
    </row>
    <row r="239" spans="1:8" s="13" customFormat="1" ht="19.5" thickBot="1">
      <c r="A239" s="76">
        <v>168</v>
      </c>
      <c r="B239" s="79" t="s">
        <v>229</v>
      </c>
      <c r="C239" s="142">
        <v>279.3</v>
      </c>
      <c r="D239" s="142">
        <v>293.27</v>
      </c>
      <c r="E239" s="139">
        <v>194.88</v>
      </c>
      <c r="F239" s="32">
        <f t="shared" si="9"/>
        <v>255.81666666666663</v>
      </c>
      <c r="G239" s="23">
        <f t="shared" si="11"/>
        <v>53.23296190644789</v>
      </c>
      <c r="H239" s="7">
        <f t="shared" si="10"/>
        <v>20.809028043435234</v>
      </c>
    </row>
    <row r="240" spans="1:8" s="13" customFormat="1" ht="19.5" thickBot="1">
      <c r="A240" s="76">
        <v>169</v>
      </c>
      <c r="B240" s="79" t="s">
        <v>230</v>
      </c>
      <c r="C240" s="142">
        <v>6.3</v>
      </c>
      <c r="D240" s="142">
        <v>6.62</v>
      </c>
      <c r="E240" s="139">
        <v>4.4800000000000004</v>
      </c>
      <c r="F240" s="32">
        <f t="shared" si="9"/>
        <v>5.8</v>
      </c>
      <c r="G240" s="23">
        <f t="shared" si="11"/>
        <v>1.1542963224406522</v>
      </c>
      <c r="H240" s="7">
        <f t="shared" si="10"/>
        <v>19.901660731735383</v>
      </c>
    </row>
    <row r="241" spans="1:8" s="13" customFormat="1" ht="19.5" thickBot="1">
      <c r="A241" s="76">
        <v>170</v>
      </c>
      <c r="B241" s="79" t="s">
        <v>231</v>
      </c>
      <c r="C241" s="142">
        <v>4.2</v>
      </c>
      <c r="D241" s="142">
        <v>4.41</v>
      </c>
      <c r="E241" s="139">
        <v>2.35</v>
      </c>
      <c r="F241" s="32">
        <f t="shared" si="9"/>
        <v>3.6533333333333329</v>
      </c>
      <c r="G241" s="23">
        <f t="shared" si="11"/>
        <v>1.1335931074831633</v>
      </c>
      <c r="H241" s="7">
        <f t="shared" si="10"/>
        <v>31.029008416509953</v>
      </c>
    </row>
    <row r="242" spans="1:8" s="15" customFormat="1" ht="19.5" thickBot="1">
      <c r="A242" s="76">
        <v>171</v>
      </c>
      <c r="B242" s="73" t="s">
        <v>232</v>
      </c>
      <c r="C242" s="142">
        <v>8.4</v>
      </c>
      <c r="D242" s="142">
        <v>8.82</v>
      </c>
      <c r="E242" s="139">
        <v>6.94</v>
      </c>
      <c r="F242" s="32">
        <f t="shared" si="9"/>
        <v>8.0533333333333328</v>
      </c>
      <c r="G242" s="23">
        <f t="shared" si="11"/>
        <v>0.98677927285352585</v>
      </c>
      <c r="H242" s="7">
        <f t="shared" si="10"/>
        <v>12.253053884770605</v>
      </c>
    </row>
    <row r="243" spans="1:8" s="13" customFormat="1" ht="19.5" thickBot="1">
      <c r="A243" s="76">
        <v>172</v>
      </c>
      <c r="B243" s="73" t="s">
        <v>233</v>
      </c>
      <c r="C243" s="142">
        <v>7.35</v>
      </c>
      <c r="D243" s="142">
        <v>7.72</v>
      </c>
      <c r="E243" s="139">
        <v>4.4800000000000004</v>
      </c>
      <c r="F243" s="32">
        <f t="shared" si="9"/>
        <v>6.5166666666666666</v>
      </c>
      <c r="G243" s="23">
        <f t="shared" si="11"/>
        <v>1.7734805703286731</v>
      </c>
      <c r="H243" s="7">
        <f t="shared" si="10"/>
        <v>27.214535606066597</v>
      </c>
    </row>
    <row r="244" spans="1:8" s="13" customFormat="1" ht="19.5" thickBot="1">
      <c r="A244" s="76">
        <v>173</v>
      </c>
      <c r="B244" s="73" t="s">
        <v>234</v>
      </c>
      <c r="C244" s="142">
        <v>6.3</v>
      </c>
      <c r="D244" s="142">
        <v>6.62</v>
      </c>
      <c r="E244" s="139">
        <v>4.4800000000000004</v>
      </c>
      <c r="F244" s="32">
        <f t="shared" si="9"/>
        <v>5.8</v>
      </c>
      <c r="G244" s="23">
        <f t="shared" si="11"/>
        <v>1.1542963224406522</v>
      </c>
      <c r="H244" s="7">
        <f t="shared" si="10"/>
        <v>19.901660731735383</v>
      </c>
    </row>
    <row r="245" spans="1:8" s="13" customFormat="1" ht="19.5" thickBot="1">
      <c r="A245" s="76">
        <v>174</v>
      </c>
      <c r="B245" s="73" t="s">
        <v>235</v>
      </c>
      <c r="C245" s="142">
        <v>7.35</v>
      </c>
      <c r="D245" s="142">
        <v>7.72</v>
      </c>
      <c r="E245" s="139">
        <v>4.26</v>
      </c>
      <c r="F245" s="32">
        <f t="shared" si="9"/>
        <v>6.4433333333333325</v>
      </c>
      <c r="G245" s="23">
        <f t="shared" si="11"/>
        <v>1.8998508713405224</v>
      </c>
      <c r="H245" s="7">
        <f t="shared" si="10"/>
        <v>29.485528267054157</v>
      </c>
    </row>
    <row r="246" spans="1:8" s="13" customFormat="1" ht="19.5" thickBot="1">
      <c r="A246" s="76">
        <v>175</v>
      </c>
      <c r="B246" s="73" t="s">
        <v>236</v>
      </c>
      <c r="C246" s="142">
        <v>6.3</v>
      </c>
      <c r="D246" s="142">
        <v>6.62</v>
      </c>
      <c r="E246" s="139">
        <v>6.05</v>
      </c>
      <c r="F246" s="32">
        <f t="shared" si="9"/>
        <v>6.3233333333333333</v>
      </c>
      <c r="G246" s="23">
        <f t="shared" si="11"/>
        <v>0.2857154761879962</v>
      </c>
      <c r="H246" s="7">
        <f t="shared" si="10"/>
        <v>4.5184313577437463</v>
      </c>
    </row>
    <row r="247" spans="1:8" s="15" customFormat="1" ht="19.5" thickBot="1">
      <c r="A247" s="76">
        <v>176</v>
      </c>
      <c r="B247" s="73" t="s">
        <v>237</v>
      </c>
      <c r="C247" s="142">
        <v>4.2</v>
      </c>
      <c r="D247" s="142">
        <v>4.41</v>
      </c>
      <c r="E247" s="139">
        <v>3.92</v>
      </c>
      <c r="F247" s="32">
        <f t="shared" si="9"/>
        <v>4.1766666666666667</v>
      </c>
      <c r="G247" s="23">
        <f t="shared" si="11"/>
        <v>0.24583192089989736</v>
      </c>
      <c r="H247" s="7">
        <f t="shared" si="10"/>
        <v>5.8858400853925943</v>
      </c>
    </row>
    <row r="248" spans="1:8" s="13" customFormat="1" ht="19.5" thickBot="1">
      <c r="A248" s="76">
        <v>177</v>
      </c>
      <c r="B248" s="73" t="s">
        <v>238</v>
      </c>
      <c r="C248" s="142">
        <v>1.05</v>
      </c>
      <c r="D248" s="142">
        <v>1.1000000000000001</v>
      </c>
      <c r="E248" s="139">
        <v>2.58</v>
      </c>
      <c r="F248" s="32">
        <f t="shared" si="9"/>
        <v>1.5766666666666669</v>
      </c>
      <c r="G248" s="23">
        <f t="shared" si="11"/>
        <v>0.86927172583337453</v>
      </c>
      <c r="H248" s="7">
        <f t="shared" si="10"/>
        <v>55.133513266387382</v>
      </c>
    </row>
    <row r="249" spans="1:8" s="13" customFormat="1" ht="19.5" thickBot="1">
      <c r="A249" s="76">
        <v>178</v>
      </c>
      <c r="B249" s="73" t="s">
        <v>239</v>
      </c>
      <c r="C249" s="142">
        <v>3.15</v>
      </c>
      <c r="D249" s="142">
        <v>3.31</v>
      </c>
      <c r="E249" s="139">
        <v>2.69</v>
      </c>
      <c r="F249" s="32">
        <f t="shared" si="9"/>
        <v>3.0500000000000003</v>
      </c>
      <c r="G249" s="23">
        <f t="shared" si="11"/>
        <v>0.32186953878862168</v>
      </c>
      <c r="H249" s="7">
        <f t="shared" si="10"/>
        <v>10.553099632413824</v>
      </c>
    </row>
    <row r="250" spans="1:8" s="13" customFormat="1" ht="19.5" thickBot="1">
      <c r="A250" s="76">
        <v>179</v>
      </c>
      <c r="B250" s="73" t="s">
        <v>240</v>
      </c>
      <c r="C250" s="142">
        <v>4.2</v>
      </c>
      <c r="D250" s="142">
        <v>4.41</v>
      </c>
      <c r="E250" s="139">
        <v>2.35</v>
      </c>
      <c r="F250" s="32">
        <f t="shared" si="9"/>
        <v>3.6533333333333329</v>
      </c>
      <c r="G250" s="23">
        <f t="shared" si="11"/>
        <v>1.1335931074831633</v>
      </c>
      <c r="H250" s="7">
        <f t="shared" si="10"/>
        <v>31.029008416509953</v>
      </c>
    </row>
    <row r="251" spans="1:8" s="13" customFormat="1" ht="19.5" thickBot="1">
      <c r="A251" s="76">
        <v>180</v>
      </c>
      <c r="B251" s="73" t="s">
        <v>241</v>
      </c>
      <c r="C251" s="142">
        <v>3.15</v>
      </c>
      <c r="D251" s="142">
        <v>3.31</v>
      </c>
      <c r="E251" s="139">
        <v>2.58</v>
      </c>
      <c r="F251" s="32">
        <f t="shared" si="9"/>
        <v>3.0133333333333332</v>
      </c>
      <c r="G251" s="23">
        <f t="shared" si="11"/>
        <v>0.3837099599089604</v>
      </c>
      <c r="H251" s="7">
        <f t="shared" si="10"/>
        <v>12.733737607598245</v>
      </c>
    </row>
    <row r="252" spans="1:8" s="13" customFormat="1" ht="19.5" thickBot="1">
      <c r="A252" s="76">
        <v>181</v>
      </c>
      <c r="B252" s="73" t="s">
        <v>242</v>
      </c>
      <c r="C252" s="142">
        <v>3.15</v>
      </c>
      <c r="D252" s="142">
        <v>3.31</v>
      </c>
      <c r="E252" s="139">
        <v>2.13</v>
      </c>
      <c r="F252" s="32">
        <f t="shared" si="9"/>
        <v>2.8633333333333333</v>
      </c>
      <c r="G252" s="23">
        <f t="shared" si="11"/>
        <v>0.6401041581909398</v>
      </c>
      <c r="H252" s="7">
        <f t="shared" si="10"/>
        <v>22.355209249974614</v>
      </c>
    </row>
    <row r="253" spans="1:8" s="13" customFormat="1" ht="19.5" thickBot="1">
      <c r="A253" s="76">
        <v>182</v>
      </c>
      <c r="B253" s="73" t="s">
        <v>243</v>
      </c>
      <c r="C253" s="142">
        <v>4.2</v>
      </c>
      <c r="D253" s="142">
        <v>4.41</v>
      </c>
      <c r="E253" s="139">
        <v>2.58</v>
      </c>
      <c r="F253" s="32">
        <f t="shared" si="9"/>
        <v>3.73</v>
      </c>
      <c r="G253" s="23">
        <f t="shared" si="11"/>
        <v>1.0014489502715556</v>
      </c>
      <c r="H253" s="7">
        <f t="shared" si="10"/>
        <v>26.848497326315162</v>
      </c>
    </row>
    <row r="254" spans="1:8" s="15" customFormat="1" ht="19.5" thickBot="1">
      <c r="A254" s="76">
        <v>183</v>
      </c>
      <c r="B254" s="73" t="s">
        <v>244</v>
      </c>
      <c r="C254" s="142">
        <v>9.4499999999999993</v>
      </c>
      <c r="D254" s="142">
        <v>9.92</v>
      </c>
      <c r="E254" s="139">
        <v>10.86</v>
      </c>
      <c r="F254" s="32">
        <f t="shared" si="9"/>
        <v>10.076666666666666</v>
      </c>
      <c r="G254" s="23">
        <f t="shared" si="11"/>
        <v>0.7179368588764149</v>
      </c>
      <c r="H254" s="7">
        <f t="shared" si="10"/>
        <v>7.1247455396270087</v>
      </c>
    </row>
    <row r="255" spans="1:8" s="13" customFormat="1" ht="19.5" thickBot="1">
      <c r="A255" s="76">
        <v>184</v>
      </c>
      <c r="B255" s="73" t="s">
        <v>245</v>
      </c>
      <c r="C255" s="148">
        <v>4.2</v>
      </c>
      <c r="D255" s="142">
        <v>4.41</v>
      </c>
      <c r="E255" s="146">
        <v>3.36</v>
      </c>
      <c r="F255" s="32">
        <f t="shared" si="9"/>
        <v>3.9899999999999998</v>
      </c>
      <c r="G255" s="23">
        <f t="shared" si="11"/>
        <v>0.55560777532356564</v>
      </c>
      <c r="H255" s="7">
        <f t="shared" si="10"/>
        <v>13.925006900339993</v>
      </c>
    </row>
    <row r="256" spans="1:8" s="13" customFormat="1" ht="19.5" thickBot="1">
      <c r="A256" s="76">
        <v>185</v>
      </c>
      <c r="B256" s="73" t="s">
        <v>246</v>
      </c>
      <c r="C256" s="149">
        <v>3.15</v>
      </c>
      <c r="D256" s="142">
        <v>3.31</v>
      </c>
      <c r="E256" s="139">
        <v>1.79</v>
      </c>
      <c r="F256" s="32">
        <f t="shared" ref="F256:F319" si="12">(C256+D256+E256)/3</f>
        <v>2.75</v>
      </c>
      <c r="G256" s="23">
        <f t="shared" si="11"/>
        <v>0.8352245207128437</v>
      </c>
      <c r="H256" s="7">
        <f t="shared" ref="H256:H319" si="13">G256/F256*100</f>
        <v>30.371800753194318</v>
      </c>
    </row>
    <row r="257" spans="1:8" s="13" customFormat="1" ht="19.5" thickBot="1">
      <c r="A257" s="76">
        <v>186</v>
      </c>
      <c r="B257" s="73" t="s">
        <v>247</v>
      </c>
      <c r="C257" s="142">
        <v>3.15</v>
      </c>
      <c r="D257" s="142">
        <v>3.31</v>
      </c>
      <c r="E257" s="139">
        <v>1.79</v>
      </c>
      <c r="F257" s="32">
        <f t="shared" si="12"/>
        <v>2.75</v>
      </c>
      <c r="G257" s="23">
        <f t="shared" si="11"/>
        <v>0.8352245207128437</v>
      </c>
      <c r="H257" s="7">
        <f t="shared" si="13"/>
        <v>30.371800753194318</v>
      </c>
    </row>
    <row r="258" spans="1:8" s="13" customFormat="1" ht="19.5" thickBot="1">
      <c r="A258" s="76">
        <v>187</v>
      </c>
      <c r="B258" s="73" t="s">
        <v>248</v>
      </c>
      <c r="C258" s="142">
        <v>6.3</v>
      </c>
      <c r="D258" s="148">
        <v>6.62</v>
      </c>
      <c r="E258" s="139">
        <v>7.17</v>
      </c>
      <c r="F258" s="32">
        <f t="shared" si="12"/>
        <v>6.6966666666666663</v>
      </c>
      <c r="G258" s="23">
        <f t="shared" si="11"/>
        <v>0.44003787715756171</v>
      </c>
      <c r="H258" s="7">
        <f t="shared" si="13"/>
        <v>6.5709986633782229</v>
      </c>
    </row>
    <row r="259" spans="1:8" s="13" customFormat="1" ht="19.5" thickBot="1">
      <c r="A259" s="76">
        <v>188</v>
      </c>
      <c r="B259" s="73" t="s">
        <v>249</v>
      </c>
      <c r="C259" s="142">
        <v>11.55</v>
      </c>
      <c r="D259" s="149">
        <v>12.13</v>
      </c>
      <c r="E259" s="139">
        <v>7.84</v>
      </c>
      <c r="F259" s="32">
        <f t="shared" si="12"/>
        <v>10.506666666666666</v>
      </c>
      <c r="G259" s="23">
        <f t="shared" si="11"/>
        <v>2.3275380412215223</v>
      </c>
      <c r="H259" s="7">
        <f t="shared" si="13"/>
        <v>22.152963590306367</v>
      </c>
    </row>
    <row r="260" spans="1:8" s="15" customFormat="1" ht="19.5" thickBot="1">
      <c r="A260" s="76">
        <v>189</v>
      </c>
      <c r="B260" s="73" t="s">
        <v>250</v>
      </c>
      <c r="C260" s="142">
        <v>3.15</v>
      </c>
      <c r="D260" s="142">
        <v>3.31</v>
      </c>
      <c r="E260" s="139">
        <v>2.58</v>
      </c>
      <c r="F260" s="32">
        <f t="shared" si="12"/>
        <v>3.0133333333333332</v>
      </c>
      <c r="G260" s="23">
        <f t="shared" si="11"/>
        <v>0.3837099599089604</v>
      </c>
      <c r="H260" s="7">
        <f t="shared" si="13"/>
        <v>12.733737607598245</v>
      </c>
    </row>
    <row r="261" spans="1:8" s="13" customFormat="1" ht="19.5" thickBot="1">
      <c r="A261" s="76">
        <v>190</v>
      </c>
      <c r="B261" s="73" t="s">
        <v>251</v>
      </c>
      <c r="C261" s="142">
        <v>3.15</v>
      </c>
      <c r="D261" s="142">
        <v>3.31</v>
      </c>
      <c r="E261" s="139">
        <v>2.8</v>
      </c>
      <c r="F261" s="32">
        <f t="shared" si="12"/>
        <v>3.0866666666666664</v>
      </c>
      <c r="G261" s="23">
        <f t="shared" si="11"/>
        <v>0.26083200212652852</v>
      </c>
      <c r="H261" s="7">
        <f t="shared" si="13"/>
        <v>8.4502808464318093</v>
      </c>
    </row>
    <row r="262" spans="1:8" s="13" customFormat="1" ht="19.5" thickBot="1">
      <c r="A262" s="76">
        <v>191</v>
      </c>
      <c r="B262" s="73" t="s">
        <v>252</v>
      </c>
      <c r="C262" s="142">
        <v>3.15</v>
      </c>
      <c r="D262" s="142">
        <v>3.31</v>
      </c>
      <c r="E262" s="139">
        <v>2.02</v>
      </c>
      <c r="F262" s="32">
        <f t="shared" si="12"/>
        <v>2.8266666666666667</v>
      </c>
      <c r="G262" s="23">
        <f t="shared" si="11"/>
        <v>0.70315953618885918</v>
      </c>
      <c r="H262" s="7">
        <f t="shared" si="13"/>
        <v>24.875926987813415</v>
      </c>
    </row>
    <row r="263" spans="1:8" s="13" customFormat="1" ht="19.5" thickBot="1">
      <c r="A263" s="76">
        <v>192</v>
      </c>
      <c r="B263" s="73" t="s">
        <v>253</v>
      </c>
      <c r="C263" s="142">
        <v>4.2</v>
      </c>
      <c r="D263" s="142">
        <v>4.41</v>
      </c>
      <c r="E263" s="139">
        <v>3.36</v>
      </c>
      <c r="F263" s="32">
        <f t="shared" si="12"/>
        <v>3.9899999999999998</v>
      </c>
      <c r="G263" s="23">
        <f t="shared" si="11"/>
        <v>0.55560777532356564</v>
      </c>
      <c r="H263" s="7">
        <f t="shared" si="13"/>
        <v>13.925006900339993</v>
      </c>
    </row>
    <row r="264" spans="1:8" s="13" customFormat="1" ht="19.5" thickBot="1">
      <c r="A264" s="76">
        <v>193</v>
      </c>
      <c r="B264" s="73" t="s">
        <v>254</v>
      </c>
      <c r="C264" s="142">
        <v>6.3</v>
      </c>
      <c r="D264" s="142">
        <v>6.62</v>
      </c>
      <c r="E264" s="139">
        <v>3.14</v>
      </c>
      <c r="F264" s="32">
        <f t="shared" si="12"/>
        <v>5.3533333333333326</v>
      </c>
      <c r="G264" s="23">
        <f t="shared" si="11"/>
        <v>1.9234690882188188</v>
      </c>
      <c r="H264" s="7">
        <f t="shared" si="13"/>
        <v>35.9303067537762</v>
      </c>
    </row>
    <row r="265" spans="1:8" s="13" customFormat="1" ht="19.5" thickBot="1">
      <c r="A265" s="76">
        <v>194</v>
      </c>
      <c r="B265" s="73" t="s">
        <v>255</v>
      </c>
      <c r="C265" s="142">
        <v>6.3</v>
      </c>
      <c r="D265" s="142">
        <v>6.62</v>
      </c>
      <c r="E265" s="139">
        <v>4.26</v>
      </c>
      <c r="F265" s="32">
        <f t="shared" si="12"/>
        <v>5.7266666666666666</v>
      </c>
      <c r="G265" s="23">
        <f t="shared" si="11"/>
        <v>1.2802083163818796</v>
      </c>
      <c r="H265" s="7">
        <f t="shared" si="13"/>
        <v>22.355209249974614</v>
      </c>
    </row>
    <row r="266" spans="1:8" s="13" customFormat="1" ht="19.5" thickBot="1">
      <c r="A266" s="76">
        <v>195</v>
      </c>
      <c r="B266" s="73" t="s">
        <v>256</v>
      </c>
      <c r="C266" s="142">
        <v>4.2</v>
      </c>
      <c r="D266" s="142">
        <v>4.41</v>
      </c>
      <c r="E266" s="139">
        <v>3.92</v>
      </c>
      <c r="F266" s="32">
        <f t="shared" si="12"/>
        <v>4.1766666666666667</v>
      </c>
      <c r="G266" s="23">
        <f t="shared" ref="G266:G328" si="14">IF(F266=0,0,STDEVA(C266:E266))</f>
        <v>0.24583192089989736</v>
      </c>
      <c r="H266" s="7">
        <f t="shared" si="13"/>
        <v>5.8858400853925943</v>
      </c>
    </row>
    <row r="267" spans="1:8" s="13" customFormat="1" ht="19.5" thickBot="1">
      <c r="A267" s="76">
        <v>196</v>
      </c>
      <c r="B267" s="73" t="s">
        <v>257</v>
      </c>
      <c r="C267" s="142">
        <v>84</v>
      </c>
      <c r="D267" s="142">
        <v>88.2</v>
      </c>
      <c r="E267" s="139">
        <v>54.88</v>
      </c>
      <c r="F267" s="32">
        <f t="shared" si="12"/>
        <v>75.693333333333328</v>
      </c>
      <c r="G267" s="23">
        <f t="shared" si="14"/>
        <v>18.146794023555106</v>
      </c>
      <c r="H267" s="7">
        <f t="shared" si="13"/>
        <v>23.97409814632082</v>
      </c>
    </row>
    <row r="268" spans="1:8" s="13" customFormat="1" ht="19.5" thickBot="1">
      <c r="A268" s="76">
        <v>197</v>
      </c>
      <c r="B268" s="73" t="s">
        <v>258</v>
      </c>
      <c r="C268" s="142">
        <v>6.3</v>
      </c>
      <c r="D268" s="142">
        <v>6.62</v>
      </c>
      <c r="E268" s="139">
        <v>7.84</v>
      </c>
      <c r="F268" s="32">
        <f t="shared" si="12"/>
        <v>6.919999999999999</v>
      </c>
      <c r="G268" s="23">
        <f t="shared" si="14"/>
        <v>0.81264998615640172</v>
      </c>
      <c r="H268" s="7">
        <f t="shared" si="13"/>
        <v>11.743496909774592</v>
      </c>
    </row>
    <row r="269" spans="1:8" s="13" customFormat="1" ht="19.5" thickBot="1">
      <c r="A269" s="76">
        <v>198</v>
      </c>
      <c r="B269" s="73" t="s">
        <v>259</v>
      </c>
      <c r="C269" s="142">
        <v>7.35</v>
      </c>
      <c r="D269" s="142">
        <v>7.72</v>
      </c>
      <c r="E269" s="139">
        <v>7.06</v>
      </c>
      <c r="F269" s="32">
        <f t="shared" si="12"/>
        <v>7.376666666666666</v>
      </c>
      <c r="G269" s="23">
        <f t="shared" si="14"/>
        <v>0.33080709383768264</v>
      </c>
      <c r="H269" s="7">
        <f t="shared" si="13"/>
        <v>4.4845064686536285</v>
      </c>
    </row>
    <row r="270" spans="1:8" s="13" customFormat="1" ht="19.5" thickBot="1">
      <c r="A270" s="76">
        <v>199</v>
      </c>
      <c r="B270" s="73" t="s">
        <v>260</v>
      </c>
      <c r="C270" s="142">
        <v>6.3</v>
      </c>
      <c r="D270" s="142">
        <v>6.62</v>
      </c>
      <c r="E270" s="139">
        <v>3.81</v>
      </c>
      <c r="F270" s="32">
        <f t="shared" si="12"/>
        <v>5.5766666666666671</v>
      </c>
      <c r="G270" s="23">
        <f t="shared" si="14"/>
        <v>1.5383215961993533</v>
      </c>
      <c r="H270" s="7">
        <f t="shared" si="13"/>
        <v>27.584965861315357</v>
      </c>
    </row>
    <row r="271" spans="1:8" s="13" customFormat="1" ht="19.5" thickBot="1">
      <c r="A271" s="76">
        <v>200</v>
      </c>
      <c r="B271" s="73" t="s">
        <v>261</v>
      </c>
      <c r="C271" s="142">
        <v>4.2</v>
      </c>
      <c r="D271" s="142">
        <v>4.41</v>
      </c>
      <c r="E271" s="139">
        <v>2.58</v>
      </c>
      <c r="F271" s="32">
        <f t="shared" si="12"/>
        <v>3.73</v>
      </c>
      <c r="G271" s="23">
        <f t="shared" si="14"/>
        <v>1.0014489502715556</v>
      </c>
      <c r="H271" s="7">
        <f t="shared" si="13"/>
        <v>26.848497326315162</v>
      </c>
    </row>
    <row r="272" spans="1:8" s="13" customFormat="1" ht="19.5" thickBot="1">
      <c r="A272" s="76">
        <v>201</v>
      </c>
      <c r="B272" s="73" t="s">
        <v>262</v>
      </c>
      <c r="C272" s="142">
        <v>10.5</v>
      </c>
      <c r="D272" s="142">
        <v>11.03</v>
      </c>
      <c r="E272" s="139">
        <v>9.9700000000000006</v>
      </c>
      <c r="F272" s="32">
        <f t="shared" si="12"/>
        <v>10.5</v>
      </c>
      <c r="G272" s="23">
        <f t="shared" si="14"/>
        <v>0.52999999999999936</v>
      </c>
      <c r="H272" s="7">
        <f t="shared" si="13"/>
        <v>5.0476190476190421</v>
      </c>
    </row>
    <row r="273" spans="1:8" s="13" customFormat="1" ht="19.5" thickBot="1">
      <c r="A273" s="76">
        <v>202</v>
      </c>
      <c r="B273" s="73" t="s">
        <v>263</v>
      </c>
      <c r="C273" s="142">
        <v>8.4</v>
      </c>
      <c r="D273" s="142">
        <v>8.82</v>
      </c>
      <c r="E273" s="139">
        <v>6.83</v>
      </c>
      <c r="F273" s="32">
        <f t="shared" si="12"/>
        <v>8.0166666666666657</v>
      </c>
      <c r="G273" s="23">
        <f t="shared" si="14"/>
        <v>1.0489200795739089</v>
      </c>
      <c r="H273" s="7">
        <f t="shared" si="13"/>
        <v>13.084242156847099</v>
      </c>
    </row>
    <row r="274" spans="1:8" s="13" customFormat="1" ht="19.5" thickBot="1">
      <c r="A274" s="76">
        <v>203</v>
      </c>
      <c r="B274" s="73" t="s">
        <v>264</v>
      </c>
      <c r="C274" s="142">
        <v>4.2</v>
      </c>
      <c r="D274" s="142">
        <v>4.41</v>
      </c>
      <c r="E274" s="139">
        <v>3.36</v>
      </c>
      <c r="F274" s="32">
        <f t="shared" si="12"/>
        <v>3.9899999999999998</v>
      </c>
      <c r="G274" s="23">
        <f t="shared" si="14"/>
        <v>0.55560777532356564</v>
      </c>
      <c r="H274" s="7">
        <f t="shared" si="13"/>
        <v>13.925006900339993</v>
      </c>
    </row>
    <row r="275" spans="1:8" s="13" customFormat="1" ht="19.5" thickBot="1">
      <c r="A275" s="76">
        <v>204</v>
      </c>
      <c r="B275" s="73" t="s">
        <v>265</v>
      </c>
      <c r="C275" s="142">
        <v>11.55</v>
      </c>
      <c r="D275" s="142">
        <v>12.13</v>
      </c>
      <c r="E275" s="139">
        <v>10.75</v>
      </c>
      <c r="F275" s="32">
        <f t="shared" si="12"/>
        <v>11.476666666666667</v>
      </c>
      <c r="G275" s="23">
        <f t="shared" si="14"/>
        <v>0.69291654139104941</v>
      </c>
      <c r="H275" s="7">
        <f t="shared" si="13"/>
        <v>6.037611455629242</v>
      </c>
    </row>
    <row r="276" spans="1:8" s="13" customFormat="1" ht="19.5" thickBot="1">
      <c r="A276" s="76">
        <v>205</v>
      </c>
      <c r="B276" s="73" t="s">
        <v>266</v>
      </c>
      <c r="C276" s="142">
        <v>4.2</v>
      </c>
      <c r="D276" s="142">
        <v>4.41</v>
      </c>
      <c r="E276" s="139">
        <v>2.91</v>
      </c>
      <c r="F276" s="32">
        <f t="shared" si="12"/>
        <v>3.84</v>
      </c>
      <c r="G276" s="23">
        <f t="shared" si="14"/>
        <v>0.81221918224085354</v>
      </c>
      <c r="H276" s="7">
        <f t="shared" si="13"/>
        <v>21.151541204188895</v>
      </c>
    </row>
    <row r="277" spans="1:8" s="13" customFormat="1" ht="19.5" thickBot="1">
      <c r="A277" s="76">
        <v>206</v>
      </c>
      <c r="B277" s="73" t="s">
        <v>267</v>
      </c>
      <c r="C277" s="142">
        <v>3.15</v>
      </c>
      <c r="D277" s="142">
        <v>3.31</v>
      </c>
      <c r="E277" s="139">
        <v>4.37</v>
      </c>
      <c r="F277" s="32">
        <f t="shared" si="12"/>
        <v>3.61</v>
      </c>
      <c r="G277" s="23">
        <f t="shared" si="14"/>
        <v>0.66302337817002999</v>
      </c>
      <c r="H277" s="7">
        <f t="shared" si="13"/>
        <v>18.36629856426676</v>
      </c>
    </row>
    <row r="278" spans="1:8" s="13" customFormat="1" ht="19.5" thickBot="1">
      <c r="A278" s="76">
        <v>207</v>
      </c>
      <c r="B278" s="73" t="s">
        <v>268</v>
      </c>
      <c r="C278" s="142">
        <v>4.2</v>
      </c>
      <c r="D278" s="142">
        <v>4.41</v>
      </c>
      <c r="E278" s="139">
        <v>4.1399999999999997</v>
      </c>
      <c r="F278" s="32">
        <f t="shared" si="12"/>
        <v>4.25</v>
      </c>
      <c r="G278" s="23">
        <f t="shared" si="14"/>
        <v>0.14177446878757843</v>
      </c>
      <c r="H278" s="7">
        <f t="shared" si="13"/>
        <v>3.3358698538253746</v>
      </c>
    </row>
    <row r="279" spans="1:8" s="13" customFormat="1" ht="19.5" thickBot="1">
      <c r="A279" s="76">
        <v>208</v>
      </c>
      <c r="B279" s="73" t="s">
        <v>269</v>
      </c>
      <c r="C279" s="142">
        <v>35.700000000000003</v>
      </c>
      <c r="D279" s="142">
        <v>37.49</v>
      </c>
      <c r="E279" s="139">
        <v>3.14</v>
      </c>
      <c r="F279" s="32">
        <f t="shared" si="12"/>
        <v>25.443333333333332</v>
      </c>
      <c r="G279" s="23">
        <f t="shared" si="14"/>
        <v>19.33597769271918</v>
      </c>
      <c r="H279" s="7">
        <f t="shared" si="13"/>
        <v>75.996244043177711</v>
      </c>
    </row>
    <row r="280" spans="1:8" s="13" customFormat="1" ht="19.5" thickBot="1">
      <c r="A280" s="76">
        <v>209</v>
      </c>
      <c r="B280" s="73" t="s">
        <v>270</v>
      </c>
      <c r="C280" s="142">
        <v>4.2</v>
      </c>
      <c r="D280" s="142">
        <v>4.41</v>
      </c>
      <c r="E280" s="139">
        <v>4.4800000000000004</v>
      </c>
      <c r="F280" s="32">
        <f t="shared" si="12"/>
        <v>4.3633333333333333</v>
      </c>
      <c r="G280" s="23">
        <f t="shared" si="14"/>
        <v>0.14571661996262938</v>
      </c>
      <c r="H280" s="7">
        <f t="shared" si="13"/>
        <v>3.339571122138183</v>
      </c>
    </row>
    <row r="281" spans="1:8" s="13" customFormat="1" ht="19.5" thickBot="1">
      <c r="A281" s="76">
        <v>210</v>
      </c>
      <c r="B281" s="73" t="s">
        <v>271</v>
      </c>
      <c r="C281" s="142">
        <v>6.3</v>
      </c>
      <c r="D281" s="142">
        <v>6.62</v>
      </c>
      <c r="E281" s="139">
        <v>4.03</v>
      </c>
      <c r="F281" s="32">
        <f t="shared" si="12"/>
        <v>5.6499999999999995</v>
      </c>
      <c r="G281" s="23">
        <f t="shared" si="14"/>
        <v>1.4120552397126718</v>
      </c>
      <c r="H281" s="7">
        <f t="shared" si="13"/>
        <v>24.992128136507468</v>
      </c>
    </row>
    <row r="282" spans="1:8" s="13" customFormat="1" ht="19.5" thickBot="1">
      <c r="A282" s="76">
        <v>211</v>
      </c>
      <c r="B282" s="73" t="s">
        <v>272</v>
      </c>
      <c r="C282" s="142">
        <v>8.4</v>
      </c>
      <c r="D282" s="142">
        <v>8.82</v>
      </c>
      <c r="E282" s="139">
        <v>6.61</v>
      </c>
      <c r="F282" s="32">
        <f t="shared" si="12"/>
        <v>7.9433333333333325</v>
      </c>
      <c r="G282" s="23">
        <f t="shared" si="14"/>
        <v>1.1736410581320607</v>
      </c>
      <c r="H282" s="7">
        <f t="shared" si="13"/>
        <v>14.775170685674285</v>
      </c>
    </row>
    <row r="283" spans="1:8" s="13" customFormat="1" ht="19.5" thickBot="1">
      <c r="A283" s="76">
        <v>212</v>
      </c>
      <c r="B283" s="73" t="s">
        <v>273</v>
      </c>
      <c r="C283" s="142">
        <v>3.15</v>
      </c>
      <c r="D283" s="142">
        <v>3.31</v>
      </c>
      <c r="E283" s="139">
        <v>6.61</v>
      </c>
      <c r="F283" s="32">
        <f t="shared" si="12"/>
        <v>4.3566666666666665</v>
      </c>
      <c r="G283" s="23">
        <f t="shared" si="14"/>
        <v>1.9530830328824562</v>
      </c>
      <c r="H283" s="7">
        <f t="shared" si="13"/>
        <v>44.82975591926067</v>
      </c>
    </row>
    <row r="284" spans="1:8" s="13" customFormat="1" ht="19.5" thickBot="1">
      <c r="A284" s="76">
        <v>213</v>
      </c>
      <c r="B284" s="73" t="s">
        <v>274</v>
      </c>
      <c r="C284" s="142">
        <v>78.75</v>
      </c>
      <c r="D284" s="142">
        <v>82.69</v>
      </c>
      <c r="E284" s="139">
        <v>82.21</v>
      </c>
      <c r="F284" s="32">
        <f t="shared" si="12"/>
        <v>81.216666666666654</v>
      </c>
      <c r="G284" s="23">
        <f t="shared" si="14"/>
        <v>2.1496356280386975</v>
      </c>
      <c r="H284" s="7">
        <f t="shared" si="13"/>
        <v>2.6467912514328313</v>
      </c>
    </row>
    <row r="285" spans="1:8" s="13" customFormat="1" ht="19.5" thickBot="1">
      <c r="A285" s="76">
        <v>214</v>
      </c>
      <c r="B285" s="73" t="s">
        <v>275</v>
      </c>
      <c r="C285" s="142">
        <v>3.15</v>
      </c>
      <c r="D285" s="142">
        <v>3.31</v>
      </c>
      <c r="E285" s="139">
        <v>2.8</v>
      </c>
      <c r="F285" s="32">
        <f t="shared" si="12"/>
        <v>3.0866666666666664</v>
      </c>
      <c r="G285" s="23">
        <f t="shared" si="14"/>
        <v>0.26083200212652852</v>
      </c>
      <c r="H285" s="7">
        <f t="shared" si="13"/>
        <v>8.4502808464318093</v>
      </c>
    </row>
    <row r="286" spans="1:8" s="13" customFormat="1" ht="19.5" thickBot="1">
      <c r="A286" s="76">
        <v>215</v>
      </c>
      <c r="B286" s="73" t="s">
        <v>276</v>
      </c>
      <c r="C286" s="142">
        <v>4.2</v>
      </c>
      <c r="D286" s="142">
        <v>4.41</v>
      </c>
      <c r="E286" s="139">
        <v>2.8</v>
      </c>
      <c r="F286" s="32">
        <f t="shared" si="12"/>
        <v>3.8033333333333332</v>
      </c>
      <c r="G286" s="23">
        <f t="shared" si="14"/>
        <v>0.87523330223051543</v>
      </c>
      <c r="H286" s="7">
        <f t="shared" si="13"/>
        <v>23.012269120872446</v>
      </c>
    </row>
    <row r="287" spans="1:8" s="13" customFormat="1" ht="19.5" thickBot="1">
      <c r="A287" s="76">
        <v>216</v>
      </c>
      <c r="B287" s="73" t="s">
        <v>277</v>
      </c>
      <c r="C287" s="142">
        <v>7.35</v>
      </c>
      <c r="D287" s="142">
        <v>7.72</v>
      </c>
      <c r="E287" s="139">
        <v>8.51</v>
      </c>
      <c r="F287" s="32">
        <f t="shared" si="12"/>
        <v>7.8599999999999994</v>
      </c>
      <c r="G287" s="23">
        <f t="shared" si="14"/>
        <v>0.59253691868102198</v>
      </c>
      <c r="H287" s="7">
        <f t="shared" si="13"/>
        <v>7.5386376422521888</v>
      </c>
    </row>
    <row r="288" spans="1:8" s="13" customFormat="1" ht="19.5" thickBot="1">
      <c r="A288" s="76">
        <v>217</v>
      </c>
      <c r="B288" s="73" t="s">
        <v>278</v>
      </c>
      <c r="C288" s="148">
        <v>10.5</v>
      </c>
      <c r="D288" s="142">
        <v>11.03</v>
      </c>
      <c r="E288" s="139">
        <v>8.74</v>
      </c>
      <c r="F288" s="32">
        <f t="shared" si="12"/>
        <v>10.090000000000002</v>
      </c>
      <c r="G288" s="23">
        <f t="shared" si="14"/>
        <v>1.1987910576910386</v>
      </c>
      <c r="H288" s="7">
        <f t="shared" si="13"/>
        <v>11.88098174123923</v>
      </c>
    </row>
    <row r="289" spans="1:8" s="13" customFormat="1" ht="19.5" thickBot="1">
      <c r="A289" s="76">
        <v>218</v>
      </c>
      <c r="B289" s="73" t="s">
        <v>279</v>
      </c>
      <c r="C289" s="149">
        <v>9.4499999999999993</v>
      </c>
      <c r="D289" s="142">
        <v>9.92</v>
      </c>
      <c r="E289" s="139">
        <v>10.42</v>
      </c>
      <c r="F289" s="32">
        <f t="shared" si="12"/>
        <v>9.93</v>
      </c>
      <c r="G289" s="23">
        <f t="shared" si="14"/>
        <v>0.48507731342539645</v>
      </c>
      <c r="H289" s="7">
        <f t="shared" si="13"/>
        <v>4.8849679096213139</v>
      </c>
    </row>
    <row r="290" spans="1:8" s="13" customFormat="1" ht="19.5" thickBot="1">
      <c r="A290" s="76">
        <v>219</v>
      </c>
      <c r="B290" s="73" t="s">
        <v>280</v>
      </c>
      <c r="C290" s="142">
        <v>10.5</v>
      </c>
      <c r="D290" s="142">
        <v>11.03</v>
      </c>
      <c r="E290" s="139">
        <v>10.75</v>
      </c>
      <c r="F290" s="32">
        <f t="shared" si="12"/>
        <v>10.76</v>
      </c>
      <c r="G290" s="23">
        <f t="shared" si="14"/>
        <v>0.26514147167125668</v>
      </c>
      <c r="H290" s="7">
        <f t="shared" si="13"/>
        <v>2.464140071294207</v>
      </c>
    </row>
    <row r="291" spans="1:8" s="13" customFormat="1" ht="19.5" thickBot="1">
      <c r="A291" s="76">
        <v>220</v>
      </c>
      <c r="B291" s="73" t="s">
        <v>281</v>
      </c>
      <c r="C291" s="142">
        <v>10.5</v>
      </c>
      <c r="D291" s="148">
        <v>11.03</v>
      </c>
      <c r="E291" s="139">
        <v>10.75</v>
      </c>
      <c r="F291" s="32">
        <f t="shared" si="12"/>
        <v>10.76</v>
      </c>
      <c r="G291" s="23">
        <f t="shared" si="14"/>
        <v>0.26514147167125668</v>
      </c>
      <c r="H291" s="7">
        <f t="shared" si="13"/>
        <v>2.464140071294207</v>
      </c>
    </row>
    <row r="292" spans="1:8" s="15" customFormat="1" ht="19.5" thickBot="1">
      <c r="A292" s="76">
        <v>221</v>
      </c>
      <c r="B292" s="79" t="s">
        <v>282</v>
      </c>
      <c r="C292" s="142">
        <v>10.5</v>
      </c>
      <c r="D292" s="149">
        <v>11.03</v>
      </c>
      <c r="E292" s="139">
        <v>10.75</v>
      </c>
      <c r="F292" s="34">
        <f t="shared" si="12"/>
        <v>10.76</v>
      </c>
      <c r="G292" s="27">
        <f t="shared" si="14"/>
        <v>0.26514147167125668</v>
      </c>
      <c r="H292" s="28">
        <f t="shared" si="13"/>
        <v>2.464140071294207</v>
      </c>
    </row>
    <row r="293" spans="1:8" s="13" customFormat="1" ht="19.5" thickBot="1">
      <c r="A293" s="76">
        <v>222</v>
      </c>
      <c r="B293" s="73" t="s">
        <v>283</v>
      </c>
      <c r="C293" s="142">
        <v>11.55</v>
      </c>
      <c r="D293" s="142">
        <v>12.13</v>
      </c>
      <c r="E293" s="139">
        <v>11.65</v>
      </c>
      <c r="F293" s="32">
        <f t="shared" si="12"/>
        <v>11.776666666666666</v>
      </c>
      <c r="G293" s="23">
        <f t="shared" si="14"/>
        <v>0.31005375877955971</v>
      </c>
      <c r="H293" s="7">
        <f t="shared" si="13"/>
        <v>2.6327802896650985</v>
      </c>
    </row>
    <row r="294" spans="1:8" s="13" customFormat="1" ht="19.5" thickBot="1">
      <c r="A294" s="76">
        <v>223</v>
      </c>
      <c r="B294" s="73" t="s">
        <v>284</v>
      </c>
      <c r="C294" s="142">
        <v>10.5</v>
      </c>
      <c r="D294" s="142">
        <v>11.03</v>
      </c>
      <c r="E294" s="139">
        <v>10.75</v>
      </c>
      <c r="F294" s="32">
        <f t="shared" si="12"/>
        <v>10.76</v>
      </c>
      <c r="G294" s="23">
        <f t="shared" si="14"/>
        <v>0.26514147167125668</v>
      </c>
      <c r="H294" s="7">
        <f t="shared" si="13"/>
        <v>2.464140071294207</v>
      </c>
    </row>
    <row r="295" spans="1:8" s="13" customFormat="1" ht="19.5" thickBot="1">
      <c r="A295" s="76">
        <v>224</v>
      </c>
      <c r="B295" s="73" t="s">
        <v>285</v>
      </c>
      <c r="C295" s="142">
        <v>6.3</v>
      </c>
      <c r="D295" s="142">
        <v>6.62</v>
      </c>
      <c r="E295" s="139">
        <v>4.59</v>
      </c>
      <c r="F295" s="32">
        <f t="shared" si="12"/>
        <v>5.836666666666666</v>
      </c>
      <c r="G295" s="23">
        <f t="shared" si="14"/>
        <v>1.0914363624753134</v>
      </c>
      <c r="H295" s="7">
        <f t="shared" si="13"/>
        <v>18.699652126932843</v>
      </c>
    </row>
    <row r="296" spans="1:8" s="13" customFormat="1" ht="19.5" thickBot="1">
      <c r="A296" s="76">
        <v>225</v>
      </c>
      <c r="B296" s="73" t="s">
        <v>286</v>
      </c>
      <c r="C296" s="142">
        <v>8.4</v>
      </c>
      <c r="D296" s="142">
        <v>8.82</v>
      </c>
      <c r="E296" s="139">
        <v>6.27</v>
      </c>
      <c r="F296" s="32">
        <f t="shared" si="12"/>
        <v>7.8299999999999992</v>
      </c>
      <c r="G296" s="23">
        <f t="shared" si="14"/>
        <v>1.3672234638126992</v>
      </c>
      <c r="H296" s="7">
        <f t="shared" si="13"/>
        <v>17.461346919702418</v>
      </c>
    </row>
    <row r="297" spans="1:8" s="13" customFormat="1" ht="19.5" thickBot="1">
      <c r="A297" s="76">
        <v>226</v>
      </c>
      <c r="B297" s="73" t="s">
        <v>287</v>
      </c>
      <c r="C297" s="142">
        <v>10.5</v>
      </c>
      <c r="D297" s="142">
        <v>11.03</v>
      </c>
      <c r="E297" s="139">
        <v>10.75</v>
      </c>
      <c r="F297" s="32">
        <f t="shared" si="12"/>
        <v>10.76</v>
      </c>
      <c r="G297" s="23">
        <f t="shared" si="14"/>
        <v>0.26514147167125668</v>
      </c>
      <c r="H297" s="7">
        <f t="shared" si="13"/>
        <v>2.464140071294207</v>
      </c>
    </row>
    <row r="298" spans="1:8" s="13" customFormat="1" ht="19.5" thickBot="1">
      <c r="A298" s="76">
        <v>227</v>
      </c>
      <c r="B298" s="73" t="s">
        <v>288</v>
      </c>
      <c r="C298" s="142">
        <v>10.5</v>
      </c>
      <c r="D298" s="142">
        <v>11.03</v>
      </c>
      <c r="E298" s="139">
        <v>10.86</v>
      </c>
      <c r="F298" s="32">
        <f t="shared" si="12"/>
        <v>10.796666666666667</v>
      </c>
      <c r="G298" s="23">
        <f t="shared" si="14"/>
        <v>0.2706165799305969</v>
      </c>
      <c r="H298" s="7">
        <f t="shared" si="13"/>
        <v>2.5064826791966368</v>
      </c>
    </row>
    <row r="299" spans="1:8" s="13" customFormat="1" ht="19.5" thickBot="1">
      <c r="A299" s="76">
        <v>228</v>
      </c>
      <c r="B299" s="73" t="s">
        <v>289</v>
      </c>
      <c r="C299" s="142">
        <v>4.2</v>
      </c>
      <c r="D299" s="142">
        <v>4.41</v>
      </c>
      <c r="E299" s="139">
        <v>4.1399999999999997</v>
      </c>
      <c r="F299" s="32">
        <f t="shared" si="12"/>
        <v>4.25</v>
      </c>
      <c r="G299" s="23">
        <f t="shared" si="14"/>
        <v>0.14177446878757843</v>
      </c>
      <c r="H299" s="7">
        <f t="shared" si="13"/>
        <v>3.3358698538253746</v>
      </c>
    </row>
    <row r="300" spans="1:8" s="13" customFormat="1" ht="19.5" thickBot="1">
      <c r="A300" s="76">
        <v>229</v>
      </c>
      <c r="B300" s="73" t="s">
        <v>290</v>
      </c>
      <c r="C300" s="142">
        <v>10.5</v>
      </c>
      <c r="D300" s="142">
        <v>11.03</v>
      </c>
      <c r="E300" s="139">
        <v>10.75</v>
      </c>
      <c r="F300" s="32">
        <f t="shared" si="12"/>
        <v>10.76</v>
      </c>
      <c r="G300" s="23">
        <f t="shared" si="14"/>
        <v>0.26514147167125668</v>
      </c>
      <c r="H300" s="7">
        <f t="shared" si="13"/>
        <v>2.464140071294207</v>
      </c>
    </row>
    <row r="301" spans="1:8" s="13" customFormat="1" ht="19.5" thickBot="1">
      <c r="A301" s="76">
        <v>230</v>
      </c>
      <c r="B301" s="73" t="s">
        <v>291</v>
      </c>
      <c r="C301" s="142">
        <v>69.3</v>
      </c>
      <c r="D301" s="142">
        <v>72.77</v>
      </c>
      <c r="E301" s="139">
        <v>8.9600000000000009</v>
      </c>
      <c r="F301" s="32">
        <f t="shared" si="12"/>
        <v>50.343333333333334</v>
      </c>
      <c r="G301" s="23">
        <f t="shared" si="14"/>
        <v>35.880989859998749</v>
      </c>
      <c r="H301" s="7">
        <f t="shared" si="13"/>
        <v>71.272574707009369</v>
      </c>
    </row>
    <row r="302" spans="1:8" s="13" customFormat="1" ht="19.5" thickBot="1">
      <c r="A302" s="76">
        <v>231</v>
      </c>
      <c r="B302" s="73" t="s">
        <v>292</v>
      </c>
      <c r="C302" s="142">
        <v>11.55</v>
      </c>
      <c r="D302" s="142">
        <v>12.13</v>
      </c>
      <c r="E302" s="139">
        <v>7.73</v>
      </c>
      <c r="F302" s="32">
        <f t="shared" si="12"/>
        <v>10.47</v>
      </c>
      <c r="G302" s="23">
        <f t="shared" si="14"/>
        <v>2.3905647868233975</v>
      </c>
      <c r="H302" s="7">
        <f t="shared" si="13"/>
        <v>22.832519453900645</v>
      </c>
    </row>
    <row r="303" spans="1:8" s="13" customFormat="1" ht="19.5" thickBot="1">
      <c r="A303" s="76">
        <v>232</v>
      </c>
      <c r="B303" s="73" t="s">
        <v>293</v>
      </c>
      <c r="C303" s="142">
        <v>10.5</v>
      </c>
      <c r="D303" s="142">
        <v>11.03</v>
      </c>
      <c r="E303" s="139">
        <v>6.94</v>
      </c>
      <c r="F303" s="32">
        <f t="shared" si="12"/>
        <v>9.49</v>
      </c>
      <c r="G303" s="23">
        <f t="shared" si="14"/>
        <v>2.2242077241121048</v>
      </c>
      <c r="H303" s="7">
        <f t="shared" si="13"/>
        <v>23.437383815722914</v>
      </c>
    </row>
    <row r="304" spans="1:8" s="13" customFormat="1" ht="19.5" thickBot="1">
      <c r="A304" s="76">
        <v>233</v>
      </c>
      <c r="B304" s="73" t="s">
        <v>294</v>
      </c>
      <c r="C304" s="142">
        <v>6.3</v>
      </c>
      <c r="D304" s="142">
        <v>6.62</v>
      </c>
      <c r="E304" s="139">
        <v>4.26</v>
      </c>
      <c r="F304" s="32">
        <f t="shared" si="12"/>
        <v>5.7266666666666666</v>
      </c>
      <c r="G304" s="23">
        <f t="shared" si="14"/>
        <v>1.2802083163818796</v>
      </c>
      <c r="H304" s="7">
        <f t="shared" si="13"/>
        <v>22.355209249974614</v>
      </c>
    </row>
    <row r="305" spans="1:8" s="13" customFormat="1" ht="19.5" thickBot="1">
      <c r="A305" s="76">
        <v>234</v>
      </c>
      <c r="B305" s="73" t="s">
        <v>295</v>
      </c>
      <c r="C305" s="142">
        <v>10.5</v>
      </c>
      <c r="D305" s="142">
        <v>11.03</v>
      </c>
      <c r="E305" s="139">
        <v>9.74</v>
      </c>
      <c r="F305" s="32">
        <f t="shared" si="12"/>
        <v>10.423333333333334</v>
      </c>
      <c r="G305" s="23">
        <f t="shared" si="14"/>
        <v>0.64840830757581502</v>
      </c>
      <c r="H305" s="7">
        <f t="shared" si="13"/>
        <v>6.2207384801005592</v>
      </c>
    </row>
    <row r="306" spans="1:8" s="15" customFormat="1" ht="19.5" thickBot="1">
      <c r="A306" s="76">
        <v>235</v>
      </c>
      <c r="B306" s="73" t="s">
        <v>296</v>
      </c>
      <c r="C306" s="142">
        <v>15.75</v>
      </c>
      <c r="D306" s="142">
        <v>16.54</v>
      </c>
      <c r="E306" s="139">
        <v>14.67</v>
      </c>
      <c r="F306" s="32">
        <f t="shared" si="12"/>
        <v>15.653333333333334</v>
      </c>
      <c r="G306" s="23">
        <f t="shared" si="14"/>
        <v>0.93874029067326847</v>
      </c>
      <c r="H306" s="7">
        <f t="shared" si="13"/>
        <v>5.9970631857321237</v>
      </c>
    </row>
    <row r="307" spans="1:8" s="13" customFormat="1" ht="19.5" thickBot="1">
      <c r="A307" s="76">
        <v>236</v>
      </c>
      <c r="B307" s="73" t="s">
        <v>297</v>
      </c>
      <c r="C307" s="142">
        <v>11.55</v>
      </c>
      <c r="D307" s="142">
        <v>12.13</v>
      </c>
      <c r="E307" s="139">
        <v>9.52</v>
      </c>
      <c r="F307" s="32">
        <f t="shared" si="12"/>
        <v>11.066666666666668</v>
      </c>
      <c r="G307" s="23">
        <f t="shared" si="14"/>
        <v>1.3704865316132437</v>
      </c>
      <c r="H307" s="7">
        <f t="shared" si="13"/>
        <v>12.383914442288345</v>
      </c>
    </row>
    <row r="308" spans="1:8" s="13" customFormat="1" ht="19.5" thickBot="1">
      <c r="A308" s="76">
        <v>237</v>
      </c>
      <c r="B308" s="73" t="s">
        <v>298</v>
      </c>
      <c r="C308" s="142">
        <v>9.4499999999999993</v>
      </c>
      <c r="D308" s="142">
        <v>9.92</v>
      </c>
      <c r="E308" s="139">
        <v>5.82</v>
      </c>
      <c r="F308" s="32">
        <f t="shared" si="12"/>
        <v>8.3966666666666665</v>
      </c>
      <c r="G308" s="23">
        <f t="shared" si="14"/>
        <v>2.2437988620492106</v>
      </c>
      <c r="H308" s="7">
        <f t="shared" si="13"/>
        <v>26.722495379704768</v>
      </c>
    </row>
    <row r="309" spans="1:8" s="13" customFormat="1" ht="19.5" thickBot="1">
      <c r="A309" s="76">
        <v>238</v>
      </c>
      <c r="B309" s="73" t="s">
        <v>299</v>
      </c>
      <c r="C309" s="142">
        <v>10.5</v>
      </c>
      <c r="D309" s="142">
        <v>11.03</v>
      </c>
      <c r="E309" s="139">
        <v>9.74</v>
      </c>
      <c r="F309" s="32">
        <f t="shared" si="12"/>
        <v>10.423333333333334</v>
      </c>
      <c r="G309" s="23">
        <f t="shared" si="14"/>
        <v>0.64840830757581502</v>
      </c>
      <c r="H309" s="7">
        <f t="shared" si="13"/>
        <v>6.2207384801005592</v>
      </c>
    </row>
    <row r="310" spans="1:8" s="13" customFormat="1" ht="19.5" thickBot="1">
      <c r="A310" s="76">
        <v>239</v>
      </c>
      <c r="B310" s="73" t="s">
        <v>300</v>
      </c>
      <c r="C310" s="142">
        <v>10.5</v>
      </c>
      <c r="D310" s="142">
        <v>11.03</v>
      </c>
      <c r="E310" s="139">
        <v>7.73</v>
      </c>
      <c r="F310" s="32">
        <f t="shared" si="12"/>
        <v>9.7533333333333339</v>
      </c>
      <c r="G310" s="23">
        <f t="shared" si="14"/>
        <v>1.7721832109952154</v>
      </c>
      <c r="H310" s="7">
        <f t="shared" si="13"/>
        <v>18.170026086758874</v>
      </c>
    </row>
    <row r="311" spans="1:8" s="13" customFormat="1" ht="19.5" thickBot="1">
      <c r="A311" s="76">
        <v>240</v>
      </c>
      <c r="B311" s="73" t="s">
        <v>301</v>
      </c>
      <c r="C311" s="142">
        <v>10.5</v>
      </c>
      <c r="D311" s="142">
        <v>11.03</v>
      </c>
      <c r="E311" s="146">
        <v>9.74</v>
      </c>
      <c r="F311" s="32">
        <f t="shared" si="12"/>
        <v>10.423333333333334</v>
      </c>
      <c r="G311" s="23">
        <f t="shared" si="14"/>
        <v>0.64840830757581502</v>
      </c>
      <c r="H311" s="7">
        <f t="shared" si="13"/>
        <v>6.2207384801005592</v>
      </c>
    </row>
    <row r="312" spans="1:8" s="13" customFormat="1" ht="19.5" thickBot="1">
      <c r="A312" s="76">
        <v>241</v>
      </c>
      <c r="B312" s="73" t="s">
        <v>302</v>
      </c>
      <c r="C312" s="142">
        <v>7.35</v>
      </c>
      <c r="D312" s="142">
        <v>7.72</v>
      </c>
      <c r="E312" s="139">
        <v>4.93</v>
      </c>
      <c r="F312" s="32">
        <f t="shared" si="12"/>
        <v>6.666666666666667</v>
      </c>
      <c r="G312" s="23">
        <f t="shared" si="14"/>
        <v>1.51533274673694</v>
      </c>
      <c r="H312" s="7">
        <f t="shared" si="13"/>
        <v>22.729991201054098</v>
      </c>
    </row>
    <row r="313" spans="1:8" s="13" customFormat="1" ht="19.5" thickBot="1">
      <c r="A313" s="76">
        <v>242</v>
      </c>
      <c r="B313" s="73" t="s">
        <v>303</v>
      </c>
      <c r="C313" s="142">
        <v>43.05</v>
      </c>
      <c r="D313" s="142">
        <v>45.2</v>
      </c>
      <c r="E313" s="139">
        <v>11.76</v>
      </c>
      <c r="F313" s="32">
        <f t="shared" si="12"/>
        <v>33.336666666666666</v>
      </c>
      <c r="G313" s="23">
        <f t="shared" si="14"/>
        <v>18.716838230142745</v>
      </c>
      <c r="H313" s="7">
        <f t="shared" si="13"/>
        <v>56.144900200408202</v>
      </c>
    </row>
    <row r="314" spans="1:8" s="13" customFormat="1" ht="19.5" thickBot="1">
      <c r="A314" s="76">
        <v>243</v>
      </c>
      <c r="B314" s="73" t="s">
        <v>304</v>
      </c>
      <c r="C314" s="142">
        <v>4.2</v>
      </c>
      <c r="D314" s="142">
        <v>4.41</v>
      </c>
      <c r="E314" s="139">
        <v>3.14</v>
      </c>
      <c r="F314" s="32">
        <f t="shared" si="12"/>
        <v>3.9166666666666665</v>
      </c>
      <c r="G314" s="23">
        <f t="shared" si="14"/>
        <v>0.68075937990844526</v>
      </c>
      <c r="H314" s="7">
        <f t="shared" si="13"/>
        <v>17.381090550853923</v>
      </c>
    </row>
    <row r="315" spans="1:8" s="13" customFormat="1" ht="19.5" thickBot="1">
      <c r="A315" s="76">
        <v>244</v>
      </c>
      <c r="B315" s="73" t="s">
        <v>305</v>
      </c>
      <c r="C315" s="142">
        <v>4.2</v>
      </c>
      <c r="D315" s="142">
        <v>4.41</v>
      </c>
      <c r="E315" s="139">
        <v>6.5</v>
      </c>
      <c r="F315" s="32">
        <f t="shared" si="12"/>
        <v>5.0366666666666662</v>
      </c>
      <c r="G315" s="23">
        <f t="shared" si="14"/>
        <v>1.2716262553648898</v>
      </c>
      <c r="H315" s="7">
        <f t="shared" si="13"/>
        <v>25.247377671043481</v>
      </c>
    </row>
    <row r="316" spans="1:8" s="13" customFormat="1" ht="19.5" thickBot="1">
      <c r="A316" s="76">
        <v>245</v>
      </c>
      <c r="B316" s="73" t="s">
        <v>306</v>
      </c>
      <c r="C316" s="142">
        <v>8.4</v>
      </c>
      <c r="D316" s="142">
        <v>8.82</v>
      </c>
      <c r="E316" s="139">
        <v>3.14</v>
      </c>
      <c r="F316" s="32">
        <f t="shared" si="12"/>
        <v>6.7866666666666662</v>
      </c>
      <c r="G316" s="23">
        <f t="shared" si="14"/>
        <v>3.1650803044051408</v>
      </c>
      <c r="H316" s="7">
        <f t="shared" si="13"/>
        <v>46.63674318868086</v>
      </c>
    </row>
    <row r="317" spans="1:8" s="13" customFormat="1" ht="19.5" thickBot="1">
      <c r="A317" s="76">
        <v>246</v>
      </c>
      <c r="B317" s="73" t="s">
        <v>307</v>
      </c>
      <c r="C317" s="142">
        <v>8.4</v>
      </c>
      <c r="D317" s="142">
        <v>8.82</v>
      </c>
      <c r="E317" s="139">
        <v>6.72</v>
      </c>
      <c r="F317" s="32">
        <f t="shared" si="12"/>
        <v>7.9799999999999995</v>
      </c>
      <c r="G317" s="23">
        <f t="shared" si="14"/>
        <v>1.1112155506471313</v>
      </c>
      <c r="H317" s="7">
        <f t="shared" si="13"/>
        <v>13.925006900339993</v>
      </c>
    </row>
    <row r="318" spans="1:8" s="13" customFormat="1" ht="19.5" thickBot="1">
      <c r="A318" s="76">
        <v>247</v>
      </c>
      <c r="B318" s="73" t="s">
        <v>308</v>
      </c>
      <c r="C318" s="142">
        <v>6.3</v>
      </c>
      <c r="D318" s="142">
        <v>6.62</v>
      </c>
      <c r="E318" s="139">
        <v>3.14</v>
      </c>
      <c r="F318" s="32">
        <f t="shared" si="12"/>
        <v>5.3533333333333326</v>
      </c>
      <c r="G318" s="23">
        <f t="shared" si="14"/>
        <v>1.9234690882188188</v>
      </c>
      <c r="H318" s="7">
        <f t="shared" si="13"/>
        <v>35.9303067537762</v>
      </c>
    </row>
    <row r="319" spans="1:8" s="13" customFormat="1" ht="19.5" thickBot="1">
      <c r="A319" s="76">
        <v>248</v>
      </c>
      <c r="B319" s="73" t="s">
        <v>309</v>
      </c>
      <c r="C319" s="142">
        <v>8.4</v>
      </c>
      <c r="D319" s="142">
        <v>8.82</v>
      </c>
      <c r="E319" s="139">
        <v>6.5</v>
      </c>
      <c r="F319" s="32">
        <f t="shared" si="12"/>
        <v>7.9066666666666663</v>
      </c>
      <c r="G319" s="23">
        <f t="shared" si="14"/>
        <v>1.2361769021193301</v>
      </c>
      <c r="H319" s="7">
        <f t="shared" si="13"/>
        <v>15.63461511955308</v>
      </c>
    </row>
    <row r="320" spans="1:8" s="13" customFormat="1" ht="19.5" thickBot="1">
      <c r="A320" s="76">
        <v>249</v>
      </c>
      <c r="B320" s="73" t="s">
        <v>310</v>
      </c>
      <c r="C320" s="142">
        <v>8.4</v>
      </c>
      <c r="D320" s="142">
        <v>8.82</v>
      </c>
      <c r="E320" s="139">
        <v>6.5</v>
      </c>
      <c r="F320" s="32">
        <f t="shared" ref="F320:F394" si="15">(C320+D320+E320)/3</f>
        <v>7.9066666666666663</v>
      </c>
      <c r="G320" s="23">
        <f t="shared" si="14"/>
        <v>1.2361769021193301</v>
      </c>
      <c r="H320" s="7">
        <f t="shared" ref="H320:H394" si="16">G320/F320*100</f>
        <v>15.63461511955308</v>
      </c>
    </row>
    <row r="321" spans="1:8" s="13" customFormat="1" ht="19.5" thickBot="1">
      <c r="A321" s="76">
        <v>250</v>
      </c>
      <c r="B321" s="73" t="s">
        <v>311</v>
      </c>
      <c r="C321" s="148">
        <v>4.2</v>
      </c>
      <c r="D321" s="142">
        <v>4.41</v>
      </c>
      <c r="E321" s="139">
        <v>2.91</v>
      </c>
      <c r="F321" s="32">
        <f t="shared" si="15"/>
        <v>3.84</v>
      </c>
      <c r="G321" s="23">
        <f t="shared" si="14"/>
        <v>0.81221918224085354</v>
      </c>
      <c r="H321" s="7">
        <f t="shared" si="16"/>
        <v>21.151541204188895</v>
      </c>
    </row>
    <row r="322" spans="1:8" s="13" customFormat="1" ht="19.5" thickBot="1">
      <c r="A322" s="76">
        <v>251</v>
      </c>
      <c r="B322" s="73" t="s">
        <v>312</v>
      </c>
      <c r="C322" s="149">
        <v>10.5</v>
      </c>
      <c r="D322" s="142">
        <v>11.03</v>
      </c>
      <c r="E322" s="139">
        <v>9.6300000000000008</v>
      </c>
      <c r="F322" s="32">
        <f t="shared" si="15"/>
        <v>10.386666666666668</v>
      </c>
      <c r="G322" s="23">
        <f t="shared" si="14"/>
        <v>0.70684746114938568</v>
      </c>
      <c r="H322" s="7">
        <f t="shared" si="16"/>
        <v>6.8053349918105157</v>
      </c>
    </row>
    <row r="323" spans="1:8" s="13" customFormat="1" ht="19.5" thickBot="1">
      <c r="A323" s="76">
        <v>252</v>
      </c>
      <c r="B323" s="73" t="s">
        <v>313</v>
      </c>
      <c r="C323" s="142">
        <v>6.3</v>
      </c>
      <c r="D323" s="142">
        <v>6.62</v>
      </c>
      <c r="E323" s="139">
        <v>5.04</v>
      </c>
      <c r="F323" s="32">
        <f t="shared" si="15"/>
        <v>5.9866666666666672</v>
      </c>
      <c r="G323" s="23">
        <f t="shared" si="14"/>
        <v>0.83530433575633067</v>
      </c>
      <c r="H323" s="7">
        <f t="shared" si="16"/>
        <v>13.952745029337372</v>
      </c>
    </row>
    <row r="324" spans="1:8" s="13" customFormat="1" ht="19.5" thickBot="1">
      <c r="A324" s="76">
        <v>253</v>
      </c>
      <c r="B324" s="73" t="s">
        <v>314</v>
      </c>
      <c r="C324" s="142">
        <v>4.2</v>
      </c>
      <c r="D324" s="148">
        <v>4.41</v>
      </c>
      <c r="E324" s="139">
        <v>3.36</v>
      </c>
      <c r="F324" s="32">
        <f t="shared" si="15"/>
        <v>3.9899999999999998</v>
      </c>
      <c r="G324" s="23">
        <f t="shared" si="14"/>
        <v>0.55560777532356564</v>
      </c>
      <c r="H324" s="7">
        <f t="shared" si="16"/>
        <v>13.925006900339993</v>
      </c>
    </row>
    <row r="325" spans="1:8" s="13" customFormat="1" ht="19.5" thickBot="1">
      <c r="A325" s="76">
        <v>254</v>
      </c>
      <c r="B325" s="73" t="s">
        <v>315</v>
      </c>
      <c r="C325" s="142">
        <v>6.3</v>
      </c>
      <c r="D325" s="149">
        <v>6.62</v>
      </c>
      <c r="E325" s="139">
        <v>4.82</v>
      </c>
      <c r="F325" s="32">
        <f t="shared" si="15"/>
        <v>5.913333333333334</v>
      </c>
      <c r="G325" s="23">
        <f t="shared" si="14"/>
        <v>0.96027773760163815</v>
      </c>
      <c r="H325" s="7">
        <f t="shared" si="16"/>
        <v>16.239195111639877</v>
      </c>
    </row>
    <row r="326" spans="1:8" s="13" customFormat="1" ht="18.75">
      <c r="A326" s="76">
        <v>255</v>
      </c>
      <c r="B326" s="73" t="s">
        <v>419</v>
      </c>
      <c r="C326" s="142">
        <v>3.15</v>
      </c>
      <c r="D326" s="142">
        <v>3.31</v>
      </c>
      <c r="E326" s="139">
        <v>1.23</v>
      </c>
      <c r="F326" s="32">
        <f t="shared" si="15"/>
        <v>2.563333333333333</v>
      </c>
      <c r="G326" s="23">
        <f t="shared" si="14"/>
        <v>1.1574685020912376</v>
      </c>
      <c r="H326" s="7">
        <f t="shared" si="16"/>
        <v>45.154818026966367</v>
      </c>
    </row>
    <row r="327" spans="1:8" s="13" customFormat="1" ht="15.75" thickBot="1">
      <c r="A327" s="74"/>
      <c r="B327" s="75" t="s">
        <v>316</v>
      </c>
      <c r="C327" s="39"/>
      <c r="D327" s="69"/>
      <c r="E327" s="31"/>
      <c r="F327" s="33"/>
      <c r="G327" s="25"/>
      <c r="H327" s="8"/>
    </row>
    <row r="328" spans="1:8" s="13" customFormat="1" ht="19.5" thickBot="1">
      <c r="A328" s="56">
        <v>256</v>
      </c>
      <c r="B328" s="73" t="s">
        <v>317</v>
      </c>
      <c r="C328" s="142">
        <v>463.05</v>
      </c>
      <c r="D328" s="142">
        <v>486.2</v>
      </c>
      <c r="E328" s="139">
        <v>339.02</v>
      </c>
      <c r="F328" s="32">
        <f t="shared" si="15"/>
        <v>429.42333333333335</v>
      </c>
      <c r="G328" s="23">
        <f t="shared" si="14"/>
        <v>79.142609467551111</v>
      </c>
      <c r="H328" s="7">
        <f t="shared" si="16"/>
        <v>18.429974182636663</v>
      </c>
    </row>
    <row r="329" spans="1:8" s="13" customFormat="1" ht="19.5" thickBot="1">
      <c r="A329" s="56">
        <v>257</v>
      </c>
      <c r="B329" s="73" t="s">
        <v>318</v>
      </c>
      <c r="C329" s="142">
        <v>154.35</v>
      </c>
      <c r="D329" s="142">
        <v>162.07</v>
      </c>
      <c r="E329" s="139">
        <v>130.03</v>
      </c>
      <c r="F329" s="32">
        <f t="shared" si="15"/>
        <v>148.81666666666663</v>
      </c>
      <c r="G329" s="23">
        <f t="shared" ref="G329:G411" si="17">IF(F329=0,0,STDEVA(C329:E329))</f>
        <v>16.721355606927723</v>
      </c>
      <c r="H329" s="7">
        <f t="shared" si="16"/>
        <v>11.236211629697207</v>
      </c>
    </row>
    <row r="330" spans="1:8" s="13" customFormat="1" ht="18.75">
      <c r="A330" s="56">
        <v>258</v>
      </c>
      <c r="B330" s="73" t="s">
        <v>319</v>
      </c>
      <c r="C330" s="142">
        <v>54.6</v>
      </c>
      <c r="D330" s="142">
        <v>57.33</v>
      </c>
      <c r="E330" s="139">
        <v>77.62</v>
      </c>
      <c r="F330" s="32">
        <f t="shared" si="15"/>
        <v>63.183333333333337</v>
      </c>
      <c r="G330" s="23">
        <f t="shared" si="17"/>
        <v>12.576813321876598</v>
      </c>
      <c r="H330" s="7">
        <f t="shared" si="16"/>
        <v>19.905270359076653</v>
      </c>
    </row>
    <row r="331" spans="1:8" s="13" customFormat="1" ht="15.75" thickBot="1">
      <c r="A331" s="74"/>
      <c r="B331" s="75" t="s">
        <v>320</v>
      </c>
      <c r="C331" s="39"/>
      <c r="D331" s="69"/>
      <c r="E331" s="31"/>
      <c r="F331" s="33"/>
      <c r="G331" s="25"/>
      <c r="H331" s="8"/>
    </row>
    <row r="332" spans="1:8" s="13" customFormat="1" ht="19.5" thickBot="1">
      <c r="A332" s="76">
        <v>259</v>
      </c>
      <c r="B332" s="73" t="s">
        <v>321</v>
      </c>
      <c r="C332" s="142">
        <v>29.4</v>
      </c>
      <c r="D332" s="142">
        <v>30.87</v>
      </c>
      <c r="E332" s="139">
        <v>22.18</v>
      </c>
      <c r="F332" s="32">
        <f t="shared" si="15"/>
        <v>27.483333333333331</v>
      </c>
      <c r="G332" s="23">
        <f t="shared" si="17"/>
        <v>4.6512614776352521</v>
      </c>
      <c r="H332" s="7">
        <f t="shared" si="16"/>
        <v>16.923935030813535</v>
      </c>
    </row>
    <row r="333" spans="1:8" s="13" customFormat="1" ht="19.5" thickBot="1">
      <c r="A333" s="76">
        <v>260</v>
      </c>
      <c r="B333" s="73" t="s">
        <v>322</v>
      </c>
      <c r="C333" s="142">
        <v>28.35</v>
      </c>
      <c r="D333" s="142">
        <v>29.77</v>
      </c>
      <c r="E333" s="139">
        <v>18.7</v>
      </c>
      <c r="F333" s="32">
        <f t="shared" si="15"/>
        <v>25.606666666666669</v>
      </c>
      <c r="G333" s="23">
        <f t="shared" si="17"/>
        <v>6.0233407120412252</v>
      </c>
      <c r="H333" s="7">
        <f t="shared" si="16"/>
        <v>23.522548992610876</v>
      </c>
    </row>
    <row r="334" spans="1:8" s="13" customFormat="1" ht="19.5" thickBot="1">
      <c r="A334" s="76">
        <v>261</v>
      </c>
      <c r="B334" s="73" t="s">
        <v>323</v>
      </c>
      <c r="C334" s="142">
        <v>60.9</v>
      </c>
      <c r="D334" s="142">
        <v>63.95</v>
      </c>
      <c r="E334" s="139">
        <v>48.38</v>
      </c>
      <c r="F334" s="32">
        <f t="shared" si="15"/>
        <v>57.743333333333332</v>
      </c>
      <c r="G334" s="23">
        <f t="shared" si="17"/>
        <v>8.2510383184987468</v>
      </c>
      <c r="H334" s="7">
        <f t="shared" si="16"/>
        <v>14.28916178231036</v>
      </c>
    </row>
    <row r="335" spans="1:8" s="13" customFormat="1" ht="19.5" thickBot="1">
      <c r="A335" s="76">
        <v>262</v>
      </c>
      <c r="B335" s="73" t="s">
        <v>324</v>
      </c>
      <c r="C335" s="142">
        <v>24.15</v>
      </c>
      <c r="D335" s="142">
        <v>25.36</v>
      </c>
      <c r="E335" s="139">
        <v>15.23</v>
      </c>
      <c r="F335" s="32">
        <f t="shared" si="15"/>
        <v>21.58</v>
      </c>
      <c r="G335" s="23">
        <f t="shared" si="17"/>
        <v>5.5324406910513009</v>
      </c>
      <c r="H335" s="7">
        <f t="shared" si="16"/>
        <v>25.636889207837356</v>
      </c>
    </row>
    <row r="336" spans="1:8" s="13" customFormat="1" ht="19.5" thickBot="1">
      <c r="A336" s="76">
        <v>263</v>
      </c>
      <c r="B336" s="73" t="s">
        <v>325</v>
      </c>
      <c r="C336" s="142">
        <v>18.899999999999999</v>
      </c>
      <c r="D336" s="142">
        <v>19.850000000000001</v>
      </c>
      <c r="E336" s="139">
        <v>20.72</v>
      </c>
      <c r="F336" s="32">
        <f t="shared" si="15"/>
        <v>19.823333333333334</v>
      </c>
      <c r="G336" s="23">
        <f t="shared" si="17"/>
        <v>0.91029299312547363</v>
      </c>
      <c r="H336" s="7">
        <f t="shared" si="16"/>
        <v>4.5920278785546005</v>
      </c>
    </row>
    <row r="337" spans="1:8" s="13" customFormat="1" ht="19.5" thickBot="1">
      <c r="A337" s="76">
        <v>264</v>
      </c>
      <c r="B337" s="73" t="s">
        <v>326</v>
      </c>
      <c r="C337" s="142">
        <v>19.95</v>
      </c>
      <c r="D337" s="142">
        <v>20.95</v>
      </c>
      <c r="E337" s="139">
        <v>13.66</v>
      </c>
      <c r="F337" s="32">
        <f t="shared" si="15"/>
        <v>18.186666666666667</v>
      </c>
      <c r="G337" s="23">
        <f t="shared" si="17"/>
        <v>3.9519657555871159</v>
      </c>
      <c r="H337" s="7">
        <f t="shared" si="16"/>
        <v>21.730016984533261</v>
      </c>
    </row>
    <row r="338" spans="1:8" s="13" customFormat="1" ht="19.5" thickBot="1">
      <c r="A338" s="76">
        <v>265</v>
      </c>
      <c r="B338" s="73" t="s">
        <v>327</v>
      </c>
      <c r="C338" s="142">
        <v>19.95</v>
      </c>
      <c r="D338" s="142">
        <v>20.95</v>
      </c>
      <c r="E338" s="139">
        <v>12.77</v>
      </c>
      <c r="F338" s="32">
        <f t="shared" si="15"/>
        <v>17.89</v>
      </c>
      <c r="G338" s="23">
        <f t="shared" si="17"/>
        <v>4.4621519472111144</v>
      </c>
      <c r="H338" s="7">
        <f t="shared" si="16"/>
        <v>24.942157334886051</v>
      </c>
    </row>
    <row r="339" spans="1:8" s="13" customFormat="1" ht="19.5" thickBot="1">
      <c r="A339" s="76">
        <v>266</v>
      </c>
      <c r="B339" s="73" t="s">
        <v>328</v>
      </c>
      <c r="C339" s="142">
        <v>10.5</v>
      </c>
      <c r="D339" s="142">
        <v>11.03</v>
      </c>
      <c r="E339" s="139">
        <v>7.84</v>
      </c>
      <c r="F339" s="32">
        <f t="shared" si="15"/>
        <v>9.7900000000000009</v>
      </c>
      <c r="G339" s="23">
        <f t="shared" si="17"/>
        <v>1.7094151046483625</v>
      </c>
      <c r="H339" s="7">
        <f t="shared" si="16"/>
        <v>17.460828443803496</v>
      </c>
    </row>
    <row r="340" spans="1:8" s="13" customFormat="1" ht="19.5" thickBot="1">
      <c r="A340" s="76">
        <v>267</v>
      </c>
      <c r="B340" s="73" t="s">
        <v>329</v>
      </c>
      <c r="C340" s="142">
        <v>33.6</v>
      </c>
      <c r="D340" s="142">
        <v>35.28</v>
      </c>
      <c r="E340" s="139">
        <v>26.1</v>
      </c>
      <c r="F340" s="32">
        <f t="shared" si="15"/>
        <v>31.659999999999997</v>
      </c>
      <c r="G340" s="23">
        <f t="shared" si="17"/>
        <v>4.8878216006724671</v>
      </c>
      <c r="H340" s="7">
        <f t="shared" si="16"/>
        <v>15.438476312926303</v>
      </c>
    </row>
    <row r="341" spans="1:8" s="13" customFormat="1" ht="19.5" thickBot="1">
      <c r="A341" s="76">
        <v>268</v>
      </c>
      <c r="B341" s="73" t="s">
        <v>330</v>
      </c>
      <c r="C341" s="142">
        <v>10.5</v>
      </c>
      <c r="D341" s="142">
        <v>11.03</v>
      </c>
      <c r="E341" s="139">
        <v>7.73</v>
      </c>
      <c r="F341" s="32">
        <f t="shared" si="15"/>
        <v>9.7533333333333339</v>
      </c>
      <c r="G341" s="23">
        <f t="shared" si="17"/>
        <v>1.7721832109952154</v>
      </c>
      <c r="H341" s="7">
        <f t="shared" si="16"/>
        <v>18.170026086758874</v>
      </c>
    </row>
    <row r="342" spans="1:8" s="13" customFormat="1" ht="19.5" thickBot="1">
      <c r="A342" s="80">
        <v>269</v>
      </c>
      <c r="B342" s="81" t="s">
        <v>331</v>
      </c>
      <c r="C342" s="142">
        <v>7.35</v>
      </c>
      <c r="D342" s="142">
        <v>7.72</v>
      </c>
      <c r="E342" s="139">
        <v>4.82</v>
      </c>
      <c r="F342" s="32">
        <f t="shared" si="15"/>
        <v>6.63</v>
      </c>
      <c r="G342" s="23">
        <f t="shared" si="17"/>
        <v>1.5783852508180616</v>
      </c>
      <c r="H342" s="7">
        <f t="shared" si="16"/>
        <v>23.806715698613299</v>
      </c>
    </row>
    <row r="343" spans="1:8" s="127" customFormat="1" ht="19.5" thickBot="1">
      <c r="A343" s="99">
        <v>270</v>
      </c>
      <c r="B343" s="125" t="s">
        <v>436</v>
      </c>
      <c r="C343" s="142">
        <v>8.4</v>
      </c>
      <c r="D343" s="142">
        <v>8.82</v>
      </c>
      <c r="E343" s="139">
        <v>6.05</v>
      </c>
      <c r="F343" s="126">
        <f t="shared" si="15"/>
        <v>7.7566666666666668</v>
      </c>
      <c r="G343" s="101">
        <f t="shared" si="17"/>
        <v>1.492860788330022</v>
      </c>
      <c r="H343" s="102">
        <f t="shared" si="16"/>
        <v>19.246164009411544</v>
      </c>
    </row>
    <row r="344" spans="1:8" s="15" customFormat="1" ht="19.5" thickBot="1">
      <c r="A344" s="76">
        <v>271</v>
      </c>
      <c r="B344" s="79" t="s">
        <v>332</v>
      </c>
      <c r="C344" s="142">
        <v>18.899999999999999</v>
      </c>
      <c r="D344" s="142">
        <v>19.850000000000001</v>
      </c>
      <c r="E344" s="139">
        <v>15.01</v>
      </c>
      <c r="F344" s="34">
        <f t="shared" si="15"/>
        <v>17.919999999999998</v>
      </c>
      <c r="G344" s="123">
        <f t="shared" si="17"/>
        <v>2.5645077500370461</v>
      </c>
      <c r="H344" s="44">
        <f t="shared" si="16"/>
        <v>14.310869140831731</v>
      </c>
    </row>
    <row r="345" spans="1:8" s="15" customFormat="1" ht="19.5" thickBot="1">
      <c r="A345" s="76">
        <v>272</v>
      </c>
      <c r="B345" s="79" t="s">
        <v>333</v>
      </c>
      <c r="C345" s="142">
        <v>15.75</v>
      </c>
      <c r="D345" s="142">
        <v>16.54</v>
      </c>
      <c r="E345" s="139">
        <v>11.54</v>
      </c>
      <c r="F345" s="34">
        <f t="shared" si="15"/>
        <v>14.61</v>
      </c>
      <c r="G345" s="123">
        <f t="shared" si="17"/>
        <v>2.687880205663943</v>
      </c>
      <c r="H345" s="44">
        <f t="shared" si="16"/>
        <v>18.397537341984552</v>
      </c>
    </row>
    <row r="346" spans="1:8" s="15" customFormat="1" ht="19.5" thickBot="1">
      <c r="A346" s="76">
        <v>273</v>
      </c>
      <c r="B346" s="79" t="s">
        <v>334</v>
      </c>
      <c r="C346" s="142">
        <v>15.75</v>
      </c>
      <c r="D346" s="142">
        <v>16.54</v>
      </c>
      <c r="E346" s="139">
        <v>9.9700000000000006</v>
      </c>
      <c r="F346" s="34">
        <f t="shared" si="15"/>
        <v>14.086666666666666</v>
      </c>
      <c r="G346" s="123">
        <f t="shared" si="17"/>
        <v>3.5869532103629891</v>
      </c>
      <c r="H346" s="44">
        <f t="shared" si="16"/>
        <v>25.463463395856529</v>
      </c>
    </row>
    <row r="347" spans="1:8" s="15" customFormat="1" ht="19.5" thickBot="1">
      <c r="A347" s="76">
        <v>274</v>
      </c>
      <c r="B347" s="79" t="s">
        <v>335</v>
      </c>
      <c r="C347" s="142">
        <v>285.60000000000002</v>
      </c>
      <c r="D347" s="142">
        <v>299.88</v>
      </c>
      <c r="E347" s="139">
        <v>257.60000000000002</v>
      </c>
      <c r="F347" s="34">
        <f t="shared" si="15"/>
        <v>281.0266666666667</v>
      </c>
      <c r="G347" s="123">
        <f t="shared" si="17"/>
        <v>21.507815633702389</v>
      </c>
      <c r="H347" s="44">
        <f t="shared" si="16"/>
        <v>7.6533006240341557</v>
      </c>
    </row>
    <row r="348" spans="1:8" s="15" customFormat="1" ht="19.5" thickBot="1">
      <c r="A348" s="76">
        <v>275</v>
      </c>
      <c r="B348" s="79" t="s">
        <v>336</v>
      </c>
      <c r="C348" s="142">
        <v>340.2</v>
      </c>
      <c r="D348" s="142">
        <v>357.21</v>
      </c>
      <c r="E348" s="139">
        <v>262.75</v>
      </c>
      <c r="F348" s="34">
        <f t="shared" si="15"/>
        <v>320.05333333333334</v>
      </c>
      <c r="G348" s="123">
        <f t="shared" si="17"/>
        <v>50.349667658618678</v>
      </c>
      <c r="H348" s="44">
        <f t="shared" si="16"/>
        <v>15.731649201784705</v>
      </c>
    </row>
    <row r="349" spans="1:8" s="15" customFormat="1" ht="19.5" thickBot="1">
      <c r="A349" s="76">
        <v>276</v>
      </c>
      <c r="B349" s="79" t="s">
        <v>337</v>
      </c>
      <c r="C349" s="142">
        <v>137.55000000000001</v>
      </c>
      <c r="D349" s="142">
        <v>144.43</v>
      </c>
      <c r="E349" s="139">
        <v>118.5</v>
      </c>
      <c r="F349" s="34">
        <f t="shared" si="15"/>
        <v>133.49333333333334</v>
      </c>
      <c r="G349" s="123">
        <f t="shared" si="17"/>
        <v>13.432558703885626</v>
      </c>
      <c r="H349" s="44">
        <f t="shared" si="16"/>
        <v>10.06234421485639</v>
      </c>
    </row>
    <row r="350" spans="1:8" s="15" customFormat="1" ht="19.5" thickBot="1">
      <c r="A350" s="76">
        <v>277</v>
      </c>
      <c r="B350" s="79" t="s">
        <v>338</v>
      </c>
      <c r="C350" s="142">
        <v>8.4</v>
      </c>
      <c r="D350" s="142">
        <v>8.82</v>
      </c>
      <c r="E350" s="139">
        <v>5.26</v>
      </c>
      <c r="F350" s="34">
        <f t="shared" si="15"/>
        <v>7.4933333333333323</v>
      </c>
      <c r="G350" s="123">
        <f t="shared" si="17"/>
        <v>1.945490512270194</v>
      </c>
      <c r="H350" s="44">
        <f t="shared" si="16"/>
        <v>25.962951676203659</v>
      </c>
    </row>
    <row r="351" spans="1:8" s="15" customFormat="1" ht="19.5" thickBot="1">
      <c r="A351" s="76">
        <v>278</v>
      </c>
      <c r="B351" s="79" t="s">
        <v>339</v>
      </c>
      <c r="C351" s="142">
        <v>294</v>
      </c>
      <c r="D351" s="142">
        <v>308.7</v>
      </c>
      <c r="E351" s="139">
        <v>230.61</v>
      </c>
      <c r="F351" s="34">
        <f t="shared" si="15"/>
        <v>277.77000000000004</v>
      </c>
      <c r="G351" s="123">
        <f t="shared" si="17"/>
        <v>41.497851751626861</v>
      </c>
      <c r="H351" s="44">
        <f t="shared" si="16"/>
        <v>14.939644940644007</v>
      </c>
    </row>
    <row r="352" spans="1:8" s="15" customFormat="1" ht="19.5" thickBot="1">
      <c r="A352" s="76">
        <v>279</v>
      </c>
      <c r="B352" s="79" t="s">
        <v>340</v>
      </c>
      <c r="C352" s="142">
        <v>81.900000000000006</v>
      </c>
      <c r="D352" s="142">
        <v>86</v>
      </c>
      <c r="E352" s="139">
        <v>92.51</v>
      </c>
      <c r="F352" s="34">
        <f t="shared" si="15"/>
        <v>86.803333333333342</v>
      </c>
      <c r="G352" s="123">
        <f t="shared" si="17"/>
        <v>5.3504236592379613</v>
      </c>
      <c r="H352" s="44">
        <f t="shared" si="16"/>
        <v>6.1638458498958881</v>
      </c>
    </row>
    <row r="353" spans="1:8" s="15" customFormat="1" ht="19.5" thickBot="1">
      <c r="A353" s="76">
        <v>280</v>
      </c>
      <c r="B353" s="79" t="s">
        <v>341</v>
      </c>
      <c r="C353" s="148">
        <v>6.3</v>
      </c>
      <c r="D353" s="142">
        <v>6.62</v>
      </c>
      <c r="E353" s="139">
        <v>3.58</v>
      </c>
      <c r="F353" s="34">
        <f t="shared" si="15"/>
        <v>5.5</v>
      </c>
      <c r="G353" s="123">
        <f t="shared" si="17"/>
        <v>1.6704490414256874</v>
      </c>
      <c r="H353" s="44">
        <f t="shared" si="16"/>
        <v>30.371800753194318</v>
      </c>
    </row>
    <row r="354" spans="1:8" s="15" customFormat="1" ht="19.5" thickBot="1">
      <c r="A354" s="76">
        <v>281</v>
      </c>
      <c r="B354" s="79" t="s">
        <v>342</v>
      </c>
      <c r="C354" s="149">
        <v>385.35</v>
      </c>
      <c r="D354" s="142">
        <v>404.62</v>
      </c>
      <c r="E354" s="139">
        <v>294.11</v>
      </c>
      <c r="F354" s="34">
        <f t="shared" si="15"/>
        <v>361.35999999999996</v>
      </c>
      <c r="G354" s="123">
        <f t="shared" si="17"/>
        <v>59.0318143038145</v>
      </c>
      <c r="H354" s="44">
        <f t="shared" si="16"/>
        <v>16.336012370991394</v>
      </c>
    </row>
    <row r="355" spans="1:8" s="15" customFormat="1" ht="19.5" thickBot="1">
      <c r="A355" s="76">
        <v>282</v>
      </c>
      <c r="B355" s="79" t="s">
        <v>343</v>
      </c>
      <c r="C355" s="142">
        <v>959.7</v>
      </c>
      <c r="D355" s="142">
        <v>1007.69</v>
      </c>
      <c r="E355" s="139">
        <v>801.14</v>
      </c>
      <c r="F355" s="34">
        <f t="shared" si="15"/>
        <v>922.84333333333336</v>
      </c>
      <c r="G355" s="123">
        <f t="shared" si="17"/>
        <v>108.09503241746746</v>
      </c>
      <c r="H355" s="44">
        <f t="shared" si="16"/>
        <v>11.713259283894427</v>
      </c>
    </row>
    <row r="356" spans="1:8" s="15" customFormat="1" ht="19.5" thickBot="1">
      <c r="A356" s="76">
        <v>283</v>
      </c>
      <c r="B356" s="79" t="s">
        <v>344</v>
      </c>
      <c r="C356" s="142">
        <v>13.65</v>
      </c>
      <c r="D356" s="148">
        <v>14.33</v>
      </c>
      <c r="E356" s="139">
        <v>10.19</v>
      </c>
      <c r="F356" s="34">
        <f t="shared" si="15"/>
        <v>12.723333333333334</v>
      </c>
      <c r="G356" s="123">
        <f t="shared" si="17"/>
        <v>2.2201201168705564</v>
      </c>
      <c r="H356" s="44">
        <f t="shared" si="16"/>
        <v>17.44920186170204</v>
      </c>
    </row>
    <row r="357" spans="1:8" s="15" customFormat="1" ht="19.5" thickBot="1">
      <c r="A357" s="76">
        <v>284</v>
      </c>
      <c r="B357" s="79" t="s">
        <v>345</v>
      </c>
      <c r="C357" s="142">
        <v>10.5</v>
      </c>
      <c r="D357" s="149">
        <v>11.03</v>
      </c>
      <c r="E357" s="139">
        <v>8.9600000000000009</v>
      </c>
      <c r="F357" s="34">
        <f t="shared" si="15"/>
        <v>10.163333333333334</v>
      </c>
      <c r="G357" s="123">
        <f t="shared" si="17"/>
        <v>1.0752829085098172</v>
      </c>
      <c r="H357" s="44">
        <f t="shared" si="16"/>
        <v>10.580022058148414</v>
      </c>
    </row>
    <row r="358" spans="1:8" s="15" customFormat="1" ht="19.5" thickBot="1">
      <c r="A358" s="76">
        <v>285</v>
      </c>
      <c r="B358" s="79" t="s">
        <v>346</v>
      </c>
      <c r="C358" s="142">
        <v>8.4</v>
      </c>
      <c r="D358" s="142">
        <v>8.82</v>
      </c>
      <c r="E358" s="139">
        <v>6.83</v>
      </c>
      <c r="F358" s="34">
        <f t="shared" si="15"/>
        <v>8.0166666666666657</v>
      </c>
      <c r="G358" s="123">
        <f t="shared" si="17"/>
        <v>1.0489200795739089</v>
      </c>
      <c r="H358" s="44">
        <f t="shared" si="16"/>
        <v>13.084242156847099</v>
      </c>
    </row>
    <row r="359" spans="1:8" s="13" customFormat="1" ht="19.5" thickBot="1">
      <c r="A359" s="76">
        <v>286</v>
      </c>
      <c r="B359" s="124" t="s">
        <v>347</v>
      </c>
      <c r="C359" s="142">
        <v>35.700000000000003</v>
      </c>
      <c r="D359" s="142">
        <v>37.49</v>
      </c>
      <c r="E359" s="139">
        <v>30.13</v>
      </c>
      <c r="F359" s="32">
        <f t="shared" si="15"/>
        <v>34.44</v>
      </c>
      <c r="G359" s="23">
        <f t="shared" si="17"/>
        <v>3.8383720507527688</v>
      </c>
      <c r="H359" s="7">
        <f t="shared" si="16"/>
        <v>11.14509886978156</v>
      </c>
    </row>
    <row r="360" spans="1:8" s="106" customFormat="1" ht="19.5" thickBot="1">
      <c r="A360" s="99">
        <v>287</v>
      </c>
      <c r="B360" s="107" t="s">
        <v>426</v>
      </c>
      <c r="C360" s="142">
        <v>46.2</v>
      </c>
      <c r="D360" s="142">
        <v>48.51</v>
      </c>
      <c r="E360" s="139">
        <v>38.42</v>
      </c>
      <c r="F360" s="103">
        <f t="shared" si="15"/>
        <v>44.376666666666665</v>
      </c>
      <c r="G360" s="104">
        <f t="shared" si="17"/>
        <v>5.2863440422784933</v>
      </c>
      <c r="H360" s="105">
        <f t="shared" si="16"/>
        <v>11.912440566991272</v>
      </c>
    </row>
    <row r="361" spans="1:8" s="13" customFormat="1" ht="19.5" thickBot="1">
      <c r="A361" s="76">
        <v>288</v>
      </c>
      <c r="B361" s="73" t="s">
        <v>348</v>
      </c>
      <c r="C361" s="142">
        <v>97.65</v>
      </c>
      <c r="D361" s="142">
        <v>102.53</v>
      </c>
      <c r="E361" s="139">
        <v>88.48</v>
      </c>
      <c r="F361" s="32">
        <f t="shared" si="15"/>
        <v>96.220000000000013</v>
      </c>
      <c r="G361" s="23">
        <f t="shared" si="17"/>
        <v>7.1333232087155549</v>
      </c>
      <c r="H361" s="7">
        <f t="shared" si="16"/>
        <v>7.4135556108039431</v>
      </c>
    </row>
    <row r="362" spans="1:8" s="13" customFormat="1" ht="19.5" thickBot="1">
      <c r="A362" s="76">
        <v>289</v>
      </c>
      <c r="B362" s="73" t="s">
        <v>349</v>
      </c>
      <c r="C362" s="142">
        <v>6.3</v>
      </c>
      <c r="D362" s="142">
        <v>6.62</v>
      </c>
      <c r="E362" s="139">
        <v>3.25</v>
      </c>
      <c r="F362" s="32">
        <f t="shared" si="15"/>
        <v>5.3900000000000006</v>
      </c>
      <c r="G362" s="23">
        <f t="shared" si="17"/>
        <v>1.8601881625254963</v>
      </c>
      <c r="H362" s="7">
        <f t="shared" si="16"/>
        <v>34.511839750009202</v>
      </c>
    </row>
    <row r="363" spans="1:8" s="13" customFormat="1" ht="19.5" thickBot="1">
      <c r="A363" s="76">
        <v>290</v>
      </c>
      <c r="B363" s="73" t="s">
        <v>350</v>
      </c>
      <c r="C363" s="142">
        <v>355.95</v>
      </c>
      <c r="D363" s="142">
        <v>373.75</v>
      </c>
      <c r="E363" s="139">
        <v>252.67</v>
      </c>
      <c r="F363" s="32">
        <f t="shared" si="15"/>
        <v>327.45666666666665</v>
      </c>
      <c r="G363" s="23">
        <f t="shared" si="17"/>
        <v>65.375791645939756</v>
      </c>
      <c r="H363" s="7">
        <f t="shared" si="16"/>
        <v>19.964715426755632</v>
      </c>
    </row>
    <row r="364" spans="1:8" s="13" customFormat="1" ht="19.5" thickBot="1">
      <c r="A364" s="76">
        <v>291</v>
      </c>
      <c r="B364" s="73" t="s">
        <v>351</v>
      </c>
      <c r="C364" s="142">
        <v>8.4</v>
      </c>
      <c r="D364" s="142">
        <v>8.82</v>
      </c>
      <c r="E364" s="139">
        <v>7.73</v>
      </c>
      <c r="F364" s="32">
        <f t="shared" si="15"/>
        <v>8.3166666666666664</v>
      </c>
      <c r="G364" s="23">
        <f t="shared" si="17"/>
        <v>0.54975752230718344</v>
      </c>
      <c r="H364" s="7">
        <f t="shared" si="16"/>
        <v>6.6103108894651319</v>
      </c>
    </row>
    <row r="365" spans="1:8" s="13" customFormat="1" ht="18.75">
      <c r="A365" s="76">
        <v>292</v>
      </c>
      <c r="B365" s="73" t="s">
        <v>352</v>
      </c>
      <c r="C365" s="142">
        <v>155.4</v>
      </c>
      <c r="D365" s="142">
        <v>163.16999999999999</v>
      </c>
      <c r="E365" s="139">
        <v>109.42</v>
      </c>
      <c r="F365" s="32">
        <f t="shared" si="15"/>
        <v>142.66333333333333</v>
      </c>
      <c r="G365" s="23">
        <f t="shared" si="17"/>
        <v>29.050518641382872</v>
      </c>
      <c r="H365" s="7">
        <f t="shared" si="16"/>
        <v>20.36298883715709</v>
      </c>
    </row>
    <row r="366" spans="1:8" s="13" customFormat="1" ht="15.75" thickBot="1">
      <c r="A366" s="74"/>
      <c r="B366" s="75" t="s">
        <v>353</v>
      </c>
      <c r="C366" s="39"/>
      <c r="D366" s="69"/>
      <c r="E366" s="31"/>
      <c r="F366" s="33"/>
      <c r="G366" s="25"/>
      <c r="H366" s="8"/>
    </row>
    <row r="367" spans="1:8" s="13" customFormat="1" ht="19.5" thickBot="1">
      <c r="A367" s="56">
        <v>293</v>
      </c>
      <c r="B367" s="73" t="s">
        <v>354</v>
      </c>
      <c r="C367" s="142">
        <v>73.5</v>
      </c>
      <c r="D367" s="142">
        <v>77.180000000000007</v>
      </c>
      <c r="E367" s="139">
        <v>50.74</v>
      </c>
      <c r="F367" s="32">
        <f t="shared" si="15"/>
        <v>67.14</v>
      </c>
      <c r="G367" s="23">
        <f t="shared" si="17"/>
        <v>14.321508300454912</v>
      </c>
      <c r="H367" s="7">
        <f t="shared" si="16"/>
        <v>21.33081367359981</v>
      </c>
    </row>
    <row r="368" spans="1:8" s="13" customFormat="1" ht="19.5" thickBot="1">
      <c r="A368" s="56">
        <v>294</v>
      </c>
      <c r="B368" s="73" t="s">
        <v>355</v>
      </c>
      <c r="C368" s="142">
        <v>52.5</v>
      </c>
      <c r="D368" s="142">
        <v>55.13</v>
      </c>
      <c r="E368" s="139">
        <v>45.92</v>
      </c>
      <c r="F368" s="32">
        <f t="shared" si="15"/>
        <v>51.183333333333337</v>
      </c>
      <c r="G368" s="23">
        <f t="shared" si="17"/>
        <v>4.7440734957769504</v>
      </c>
      <c r="H368" s="7">
        <f t="shared" si="16"/>
        <v>9.2687857292939437</v>
      </c>
    </row>
    <row r="369" spans="1:8" s="13" customFormat="1" ht="18.75">
      <c r="A369" s="56">
        <v>295</v>
      </c>
      <c r="B369" s="73" t="s">
        <v>356</v>
      </c>
      <c r="C369" s="142">
        <v>431.55</v>
      </c>
      <c r="D369" s="142">
        <v>453.13</v>
      </c>
      <c r="E369" s="139">
        <v>362.32</v>
      </c>
      <c r="F369" s="32">
        <f t="shared" si="15"/>
        <v>415.66666666666669</v>
      </c>
      <c r="G369" s="23">
        <f t="shared" si="17"/>
        <v>47.442852289184025</v>
      </c>
      <c r="H369" s="7">
        <f t="shared" si="16"/>
        <v>11.413677375104415</v>
      </c>
    </row>
    <row r="370" spans="1:8" s="13" customFormat="1" ht="15.75" thickBot="1">
      <c r="A370" s="74"/>
      <c r="B370" s="75" t="s">
        <v>357</v>
      </c>
      <c r="C370" s="39"/>
      <c r="D370" s="69"/>
      <c r="E370" s="31"/>
      <c r="F370" s="33"/>
      <c r="G370" s="25"/>
      <c r="H370" s="8"/>
    </row>
    <row r="371" spans="1:8" s="13" customFormat="1" ht="19.5" thickBot="1">
      <c r="A371" s="56">
        <v>296</v>
      </c>
      <c r="B371" s="73" t="s">
        <v>358</v>
      </c>
      <c r="C371" s="38">
        <v>5622.75</v>
      </c>
      <c r="D371" s="132">
        <v>5903.89</v>
      </c>
      <c r="E371" s="128">
        <v>3923.7</v>
      </c>
      <c r="F371" s="32">
        <f t="shared" si="15"/>
        <v>5150.1133333333337</v>
      </c>
      <c r="G371" s="23">
        <f t="shared" si="17"/>
        <v>1071.366964691993</v>
      </c>
      <c r="H371" s="7">
        <f t="shared" si="16"/>
        <v>20.802784236955166</v>
      </c>
    </row>
    <row r="372" spans="1:8" s="13" customFormat="1" ht="18.75">
      <c r="A372" s="56"/>
      <c r="B372" s="134" t="s">
        <v>439</v>
      </c>
      <c r="C372" s="132">
        <v>2500.0500000000002</v>
      </c>
      <c r="D372" s="132">
        <v>2625.05</v>
      </c>
      <c r="E372" s="129"/>
      <c r="F372" s="103">
        <f>(C372+D372+E372)/3</f>
        <v>1708.3666666666668</v>
      </c>
      <c r="G372" s="23">
        <f t="shared" si="17"/>
        <v>88.388347648318444</v>
      </c>
      <c r="H372" s="131">
        <f t="shared" si="16"/>
        <v>5.1738511042702644</v>
      </c>
    </row>
    <row r="373" spans="1:8" s="13" customFormat="1" ht="15.75" thickBot="1">
      <c r="A373" s="74"/>
      <c r="B373" s="75" t="s">
        <v>359</v>
      </c>
      <c r="C373" s="39"/>
      <c r="D373" s="69"/>
      <c r="E373" s="31"/>
      <c r="F373" s="33"/>
      <c r="G373" s="25"/>
      <c r="H373" s="8"/>
    </row>
    <row r="374" spans="1:8" s="13" customFormat="1" ht="19.5" thickBot="1">
      <c r="A374" s="76">
        <v>297</v>
      </c>
      <c r="B374" s="73" t="s">
        <v>360</v>
      </c>
      <c r="C374" s="142">
        <v>165.9</v>
      </c>
      <c r="D374" s="142">
        <v>174.2</v>
      </c>
      <c r="E374" s="139">
        <v>161.28</v>
      </c>
      <c r="F374" s="32">
        <f t="shared" si="15"/>
        <v>167.12666666666667</v>
      </c>
      <c r="G374" s="23">
        <f t="shared" si="17"/>
        <v>6.5467651044873483</v>
      </c>
      <c r="H374" s="7">
        <f t="shared" si="16"/>
        <v>3.9172474597036269</v>
      </c>
    </row>
    <row r="375" spans="1:8" s="13" customFormat="1" ht="19.5" thickBot="1">
      <c r="A375" s="76">
        <v>298</v>
      </c>
      <c r="B375" s="73" t="s">
        <v>361</v>
      </c>
      <c r="C375" s="142">
        <v>163.80000000000001</v>
      </c>
      <c r="D375" s="142">
        <v>171.99</v>
      </c>
      <c r="E375" s="139">
        <v>76.5</v>
      </c>
      <c r="F375" s="32">
        <f t="shared" si="15"/>
        <v>137.43</v>
      </c>
      <c r="G375" s="23">
        <f t="shared" si="17"/>
        <v>52.925586439830774</v>
      </c>
      <c r="H375" s="7">
        <f t="shared" si="16"/>
        <v>38.510941162650639</v>
      </c>
    </row>
    <row r="376" spans="1:8" s="13" customFormat="1" ht="19.5" thickBot="1">
      <c r="A376" s="76">
        <v>299</v>
      </c>
      <c r="B376" s="73" t="s">
        <v>362</v>
      </c>
      <c r="C376" s="142">
        <v>193.2</v>
      </c>
      <c r="D376" s="142">
        <v>202.86</v>
      </c>
      <c r="E376" s="139">
        <v>129.02000000000001</v>
      </c>
      <c r="F376" s="32">
        <f t="shared" si="15"/>
        <v>175.02666666666667</v>
      </c>
      <c r="G376" s="23">
        <f t="shared" si="17"/>
        <v>40.134635084093169</v>
      </c>
      <c r="H376" s="7">
        <f t="shared" si="16"/>
        <v>22.93058300683315</v>
      </c>
    </row>
    <row r="377" spans="1:8" s="13" customFormat="1" ht="19.5" thickBot="1">
      <c r="A377" s="76">
        <v>300</v>
      </c>
      <c r="B377" s="73" t="s">
        <v>363</v>
      </c>
      <c r="C377" s="142">
        <v>121.8</v>
      </c>
      <c r="D377" s="142">
        <v>127.89</v>
      </c>
      <c r="E377" s="139">
        <v>80.64</v>
      </c>
      <c r="F377" s="32">
        <f t="shared" si="15"/>
        <v>110.11</v>
      </c>
      <c r="G377" s="23">
        <f t="shared" si="17"/>
        <v>25.702776114653489</v>
      </c>
      <c r="H377" s="7">
        <f t="shared" si="16"/>
        <v>23.3428172869435</v>
      </c>
    </row>
    <row r="378" spans="1:8" s="13" customFormat="1" ht="19.5" thickBot="1">
      <c r="A378" s="76">
        <v>301</v>
      </c>
      <c r="B378" s="73" t="s">
        <v>364</v>
      </c>
      <c r="C378" s="142">
        <v>112.35</v>
      </c>
      <c r="D378" s="142">
        <v>117.97</v>
      </c>
      <c r="E378" s="139">
        <v>105.17</v>
      </c>
      <c r="F378" s="32">
        <f t="shared" si="15"/>
        <v>111.83</v>
      </c>
      <c r="G378" s="23">
        <f t="shared" si="17"/>
        <v>6.415824187117348</v>
      </c>
      <c r="H378" s="7">
        <f t="shared" si="16"/>
        <v>5.7371225852788585</v>
      </c>
    </row>
    <row r="379" spans="1:8" s="13" customFormat="1" ht="18.75">
      <c r="A379" s="76">
        <v>302</v>
      </c>
      <c r="B379" s="73" t="s">
        <v>365</v>
      </c>
      <c r="C379" s="142">
        <v>130.19999999999999</v>
      </c>
      <c r="D379" s="142">
        <v>136.71</v>
      </c>
      <c r="E379" s="139">
        <v>87.25</v>
      </c>
      <c r="F379" s="32">
        <f t="shared" si="15"/>
        <v>118.05333333333333</v>
      </c>
      <c r="G379" s="23">
        <f t="shared" si="17"/>
        <v>26.874319216183562</v>
      </c>
      <c r="H379" s="7">
        <f t="shared" si="16"/>
        <v>22.764557727736246</v>
      </c>
    </row>
    <row r="380" spans="1:8" s="13" customFormat="1" ht="15.75" thickBot="1">
      <c r="A380" s="74"/>
      <c r="B380" s="75" t="s">
        <v>33</v>
      </c>
      <c r="C380" s="39"/>
      <c r="D380" s="69"/>
      <c r="E380" s="31"/>
      <c r="F380" s="33"/>
      <c r="G380" s="25"/>
      <c r="H380" s="8"/>
    </row>
    <row r="381" spans="1:8" s="13" customFormat="1" ht="19.5" thickBot="1">
      <c r="A381" s="56">
        <v>303</v>
      </c>
      <c r="B381" s="48" t="s">
        <v>366</v>
      </c>
      <c r="C381" s="142">
        <v>1233.75</v>
      </c>
      <c r="D381" s="142">
        <v>1295.44</v>
      </c>
      <c r="E381" s="139">
        <v>1028.04</v>
      </c>
      <c r="F381" s="32">
        <f t="shared" si="15"/>
        <v>1185.7433333333333</v>
      </c>
      <c r="G381" s="23">
        <f t="shared" si="17"/>
        <v>140.01489218412928</v>
      </c>
      <c r="H381" s="7">
        <f t="shared" si="16"/>
        <v>11.808195605917746</v>
      </c>
    </row>
    <row r="382" spans="1:8" s="13" customFormat="1" ht="19.5" thickBot="1">
      <c r="A382" s="56">
        <v>304</v>
      </c>
      <c r="B382" s="48" t="s">
        <v>420</v>
      </c>
      <c r="C382" s="142">
        <v>460.95</v>
      </c>
      <c r="D382" s="142">
        <v>484</v>
      </c>
      <c r="E382" s="139">
        <v>370.94</v>
      </c>
      <c r="F382" s="32">
        <f t="shared" si="15"/>
        <v>438.63000000000005</v>
      </c>
      <c r="G382" s="23">
        <f t="shared" si="17"/>
        <v>59.743432275020631</v>
      </c>
      <c r="H382" s="42">
        <f t="shared" si="16"/>
        <v>13.620461955411308</v>
      </c>
    </row>
    <row r="383" spans="1:8" s="106" customFormat="1" ht="19.5" thickBot="1">
      <c r="A383" s="108">
        <v>305</v>
      </c>
      <c r="B383" s="100" t="s">
        <v>427</v>
      </c>
      <c r="C383" s="142">
        <v>875.7</v>
      </c>
      <c r="D383" s="142">
        <v>919.49</v>
      </c>
      <c r="E383" s="139">
        <v>524.22</v>
      </c>
      <c r="F383" s="103">
        <f t="shared" si="15"/>
        <v>773.13666666666666</v>
      </c>
      <c r="G383" s="104">
        <f t="shared" si="17"/>
        <v>216.67722822976464</v>
      </c>
      <c r="H383" s="105">
        <f t="shared" si="16"/>
        <v>28.025734332838692</v>
      </c>
    </row>
    <row r="384" spans="1:8" s="118" customFormat="1" ht="19.5" thickBot="1">
      <c r="A384" s="114">
        <v>306</v>
      </c>
      <c r="B384" s="109" t="s">
        <v>389</v>
      </c>
      <c r="C384" s="142">
        <v>26.25</v>
      </c>
      <c r="D384" s="142">
        <v>27.56</v>
      </c>
      <c r="E384" s="139">
        <v>20.61</v>
      </c>
      <c r="F384" s="115">
        <f t="shared" si="15"/>
        <v>24.806666666666668</v>
      </c>
      <c r="G384" s="116">
        <f t="shared" si="17"/>
        <v>3.692970800498331</v>
      </c>
      <c r="H384" s="117">
        <f t="shared" si="16"/>
        <v>14.887009408082493</v>
      </c>
    </row>
    <row r="385" spans="1:8" s="118" customFormat="1" ht="19.5" thickBot="1">
      <c r="A385" s="114">
        <v>307</v>
      </c>
      <c r="B385" s="109" t="s">
        <v>421</v>
      </c>
      <c r="C385" s="148">
        <v>968.1</v>
      </c>
      <c r="D385" s="142">
        <v>1016.51</v>
      </c>
      <c r="E385" s="139">
        <v>1027.82</v>
      </c>
      <c r="F385" s="115">
        <f t="shared" si="15"/>
        <v>1004.1433333333334</v>
      </c>
      <c r="G385" s="116">
        <f t="shared" si="17"/>
        <v>31.722554016556277</v>
      </c>
      <c r="H385" s="117">
        <f t="shared" si="16"/>
        <v>3.159165924176456</v>
      </c>
    </row>
    <row r="386" spans="1:8" s="118" customFormat="1" ht="19.5" thickBot="1">
      <c r="A386" s="114">
        <v>308</v>
      </c>
      <c r="B386" s="109" t="s">
        <v>390</v>
      </c>
      <c r="C386" s="149">
        <v>157.5</v>
      </c>
      <c r="D386" s="142">
        <v>165.38</v>
      </c>
      <c r="E386" s="139">
        <v>146.83000000000001</v>
      </c>
      <c r="F386" s="115">
        <f t="shared" si="15"/>
        <v>156.57000000000002</v>
      </c>
      <c r="G386" s="116">
        <f t="shared" si="17"/>
        <v>9.3099033292510533</v>
      </c>
      <c r="H386" s="117">
        <f t="shared" si="16"/>
        <v>5.9461603942332841</v>
      </c>
    </row>
    <row r="387" spans="1:8" s="118" customFormat="1" ht="19.5" thickBot="1">
      <c r="A387" s="114">
        <v>309</v>
      </c>
      <c r="B387" s="109" t="s">
        <v>391</v>
      </c>
      <c r="C387" s="142">
        <v>703.5</v>
      </c>
      <c r="D387" s="148">
        <v>738.68</v>
      </c>
      <c r="E387" s="139">
        <v>819.17</v>
      </c>
      <c r="F387" s="115">
        <f t="shared" si="15"/>
        <v>753.7833333333333</v>
      </c>
      <c r="G387" s="116">
        <f t="shared" si="17"/>
        <v>59.295617319776099</v>
      </c>
      <c r="H387" s="117">
        <f t="shared" si="16"/>
        <v>7.8664006880548474</v>
      </c>
    </row>
    <row r="388" spans="1:8" s="118" customFormat="1" ht="19.5" thickBot="1">
      <c r="A388" s="114">
        <v>310</v>
      </c>
      <c r="B388" s="109" t="s">
        <v>392</v>
      </c>
      <c r="C388" s="142">
        <v>766.5</v>
      </c>
      <c r="D388" s="149">
        <v>804.83</v>
      </c>
      <c r="E388" s="139">
        <v>844.93</v>
      </c>
      <c r="F388" s="115">
        <f t="shared" si="15"/>
        <v>805.42</v>
      </c>
      <c r="G388" s="116">
        <f t="shared" si="17"/>
        <v>39.218328623234292</v>
      </c>
      <c r="H388" s="117">
        <f t="shared" si="16"/>
        <v>4.8693015598363951</v>
      </c>
    </row>
    <row r="389" spans="1:8" s="118" customFormat="1" ht="19.5" thickBot="1">
      <c r="A389" s="114">
        <v>311</v>
      </c>
      <c r="B389" s="109" t="s">
        <v>393</v>
      </c>
      <c r="C389" s="142">
        <v>52.5</v>
      </c>
      <c r="D389" s="142">
        <v>55.13</v>
      </c>
      <c r="E389" s="139">
        <v>52.81</v>
      </c>
      <c r="F389" s="115">
        <f t="shared" si="15"/>
        <v>53.48</v>
      </c>
      <c r="G389" s="116">
        <f t="shared" si="17"/>
        <v>1.4373239022572479</v>
      </c>
      <c r="H389" s="117">
        <f t="shared" si="16"/>
        <v>2.6875914402715932</v>
      </c>
    </row>
    <row r="390" spans="1:8" s="118" customFormat="1" ht="19.5" thickBot="1">
      <c r="A390" s="114">
        <v>312</v>
      </c>
      <c r="B390" s="109" t="s">
        <v>394</v>
      </c>
      <c r="C390" s="142">
        <v>49.35</v>
      </c>
      <c r="D390" s="142">
        <v>51.82</v>
      </c>
      <c r="E390" s="139">
        <v>51.52</v>
      </c>
      <c r="F390" s="115">
        <f t="shared" si="15"/>
        <v>50.896666666666668</v>
      </c>
      <c r="G390" s="116">
        <f t="shared" si="17"/>
        <v>1.3478254090694883</v>
      </c>
      <c r="H390" s="117">
        <f t="shared" si="16"/>
        <v>2.648160473644944</v>
      </c>
    </row>
    <row r="391" spans="1:8" s="118" customFormat="1" ht="18.75">
      <c r="A391" s="114">
        <v>313</v>
      </c>
      <c r="B391" s="109" t="s">
        <v>395</v>
      </c>
      <c r="C391" s="142">
        <v>14996.1</v>
      </c>
      <c r="D391" s="142">
        <v>15745.91</v>
      </c>
      <c r="E391" s="139">
        <v>14168</v>
      </c>
      <c r="F391" s="115">
        <f t="shared" si="15"/>
        <v>14970.003333333334</v>
      </c>
      <c r="G391" s="116">
        <f t="shared" si="17"/>
        <v>789.27863839922418</v>
      </c>
      <c r="H391" s="117">
        <f t="shared" si="16"/>
        <v>5.2724012201236929</v>
      </c>
    </row>
    <row r="392" spans="1:8" s="13" customFormat="1" ht="15.75" thickBot="1">
      <c r="A392" s="74"/>
      <c r="B392" s="110" t="s">
        <v>367</v>
      </c>
      <c r="C392" s="39"/>
      <c r="D392" s="69"/>
      <c r="E392" s="31"/>
      <c r="F392" s="33"/>
      <c r="G392" s="25"/>
      <c r="H392" s="8"/>
    </row>
    <row r="393" spans="1:8" s="13" customFormat="1" ht="19.5" thickBot="1">
      <c r="A393" s="82">
        <v>314</v>
      </c>
      <c r="B393" s="48" t="s">
        <v>368</v>
      </c>
      <c r="C393" s="142">
        <v>10.5</v>
      </c>
      <c r="D393" s="142">
        <v>11.03</v>
      </c>
      <c r="E393" s="139">
        <v>8.94</v>
      </c>
      <c r="F393" s="32">
        <f t="shared" si="15"/>
        <v>10.156666666666666</v>
      </c>
      <c r="G393" s="23">
        <f t="shared" si="17"/>
        <v>1.0864774886454545</v>
      </c>
      <c r="H393" s="7">
        <f t="shared" si="16"/>
        <v>10.697185644687771</v>
      </c>
    </row>
    <row r="394" spans="1:8" s="13" customFormat="1" ht="19.5" thickBot="1">
      <c r="A394" s="82">
        <v>315</v>
      </c>
      <c r="B394" s="112" t="s">
        <v>369</v>
      </c>
      <c r="C394" s="142">
        <v>2500.0500000000002</v>
      </c>
      <c r="D394" s="142">
        <v>2625.05</v>
      </c>
      <c r="E394" s="139">
        <v>823.2</v>
      </c>
      <c r="F394" s="32">
        <f t="shared" si="15"/>
        <v>1982.7666666666667</v>
      </c>
      <c r="G394" s="23">
        <f t="shared" si="17"/>
        <v>1006.1572396168181</v>
      </c>
      <c r="H394" s="7">
        <f t="shared" si="16"/>
        <v>50.745115728030768</v>
      </c>
    </row>
    <row r="395" spans="1:8" s="106" customFormat="1" ht="18.75">
      <c r="A395" s="113">
        <v>316</v>
      </c>
      <c r="B395" s="100" t="s">
        <v>437</v>
      </c>
      <c r="C395" s="142">
        <v>260.39999999999998</v>
      </c>
      <c r="D395" s="142">
        <v>273.42</v>
      </c>
      <c r="E395" s="139">
        <v>220.51</v>
      </c>
      <c r="F395" s="103">
        <f t="shared" ref="F395:F424" si="18">(C395+D395+E395)/3</f>
        <v>251.4433333333333</v>
      </c>
      <c r="G395" s="104">
        <f t="shared" si="17"/>
        <v>27.568703874744163</v>
      </c>
      <c r="H395" s="105">
        <f t="shared" ref="H395:H427" si="19">G395/F395*100</f>
        <v>10.964181674364335</v>
      </c>
    </row>
    <row r="396" spans="1:8" s="13" customFormat="1" ht="15.75" thickBot="1">
      <c r="A396" s="74"/>
      <c r="B396" s="111" t="s">
        <v>370</v>
      </c>
      <c r="C396" s="145"/>
      <c r="D396" s="69"/>
      <c r="E396" s="31"/>
      <c r="F396" s="33"/>
      <c r="G396" s="25"/>
      <c r="H396" s="8"/>
    </row>
    <row r="397" spans="1:8" s="13" customFormat="1" ht="19.5" thickBot="1">
      <c r="A397" s="56">
        <v>317</v>
      </c>
      <c r="B397" s="48" t="s">
        <v>371</v>
      </c>
      <c r="C397" s="142">
        <v>7508.55</v>
      </c>
      <c r="D397" s="142">
        <v>7883.98</v>
      </c>
      <c r="E397" s="139">
        <v>6390.97</v>
      </c>
      <c r="F397" s="32">
        <f t="shared" si="18"/>
        <v>7261.166666666667</v>
      </c>
      <c r="G397" s="23">
        <f t="shared" si="17"/>
        <v>776.63929866658998</v>
      </c>
      <c r="H397" s="7">
        <f t="shared" si="19"/>
        <v>10.695792209698945</v>
      </c>
    </row>
    <row r="398" spans="1:8" s="13" customFormat="1" ht="19.5" thickBot="1">
      <c r="A398" s="56">
        <v>318</v>
      </c>
      <c r="B398" s="48" t="s">
        <v>372</v>
      </c>
      <c r="C398" s="142">
        <v>937.65</v>
      </c>
      <c r="D398" s="142">
        <v>984.53</v>
      </c>
      <c r="E398" s="139">
        <v>1339.52</v>
      </c>
      <c r="F398" s="32">
        <f t="shared" si="18"/>
        <v>1087.2333333333333</v>
      </c>
      <c r="G398" s="23">
        <f t="shared" si="17"/>
        <v>219.74042694354978</v>
      </c>
      <c r="H398" s="7">
        <f t="shared" si="19"/>
        <v>20.210972217881761</v>
      </c>
    </row>
    <row r="399" spans="1:8" s="13" customFormat="1" ht="19.5" thickBot="1">
      <c r="A399" s="56">
        <v>319</v>
      </c>
      <c r="B399" s="48" t="s">
        <v>373</v>
      </c>
      <c r="C399" s="142">
        <v>47.25</v>
      </c>
      <c r="D399" s="142">
        <v>49.61</v>
      </c>
      <c r="E399" s="139">
        <v>38.770000000000003</v>
      </c>
      <c r="F399" s="32">
        <f t="shared" si="18"/>
        <v>45.21</v>
      </c>
      <c r="G399" s="23">
        <f t="shared" si="17"/>
        <v>5.7006666276848836</v>
      </c>
      <c r="H399" s="46">
        <f t="shared" si="19"/>
        <v>12.60930463986924</v>
      </c>
    </row>
    <row r="400" spans="1:8" s="106" customFormat="1" ht="18.75">
      <c r="A400" s="108">
        <v>320</v>
      </c>
      <c r="B400" s="100" t="s">
        <v>428</v>
      </c>
      <c r="C400" s="142">
        <v>1396.5</v>
      </c>
      <c r="D400" s="142">
        <v>1466.33</v>
      </c>
      <c r="E400" s="139">
        <v>1776.41</v>
      </c>
      <c r="F400" s="103">
        <f t="shared" si="18"/>
        <v>1546.4133333333332</v>
      </c>
      <c r="G400" s="104">
        <f t="shared" si="17"/>
        <v>202.21994766425414</v>
      </c>
      <c r="H400" s="105">
        <f t="shared" si="19"/>
        <v>13.076707456237713</v>
      </c>
    </row>
    <row r="401" spans="1:102" s="13" customFormat="1" ht="15.75" thickBot="1">
      <c r="A401" s="74"/>
      <c r="B401" s="75" t="s">
        <v>374</v>
      </c>
      <c r="C401" s="145"/>
      <c r="D401" s="70"/>
      <c r="E401" s="31"/>
      <c r="F401" s="33"/>
      <c r="G401" s="25"/>
      <c r="H401" s="8"/>
    </row>
    <row r="402" spans="1:102" s="13" customFormat="1" ht="19.5" thickBot="1">
      <c r="A402" s="56">
        <v>321</v>
      </c>
      <c r="B402" s="48" t="s">
        <v>375</v>
      </c>
      <c r="C402" s="142">
        <v>764.4</v>
      </c>
      <c r="D402" s="142">
        <v>802.62</v>
      </c>
      <c r="E402" s="139">
        <v>792.51</v>
      </c>
      <c r="F402" s="32">
        <f t="shared" si="18"/>
        <v>786.50999999999988</v>
      </c>
      <c r="G402" s="23">
        <f t="shared" si="17"/>
        <v>19.803840536623206</v>
      </c>
      <c r="H402" s="7">
        <f t="shared" si="19"/>
        <v>2.5179388102660116</v>
      </c>
    </row>
    <row r="403" spans="1:102" s="13" customFormat="1" ht="19.5" thickBot="1">
      <c r="A403" s="56">
        <v>322</v>
      </c>
      <c r="B403" s="48" t="s">
        <v>376</v>
      </c>
      <c r="C403" s="142">
        <v>742.35</v>
      </c>
      <c r="D403" s="142">
        <v>779.47</v>
      </c>
      <c r="E403" s="139">
        <v>802.82</v>
      </c>
      <c r="F403" s="32">
        <f t="shared" si="18"/>
        <v>774.88000000000011</v>
      </c>
      <c r="G403" s="23">
        <f t="shared" si="17"/>
        <v>30.495184865811208</v>
      </c>
      <c r="H403" s="42">
        <f t="shared" si="19"/>
        <v>3.935471926725584</v>
      </c>
    </row>
    <row r="404" spans="1:102" s="106" customFormat="1" ht="19.5" thickBot="1">
      <c r="A404" s="108">
        <v>323</v>
      </c>
      <c r="B404" s="100" t="s">
        <v>429</v>
      </c>
      <c r="C404" s="142">
        <v>77.7</v>
      </c>
      <c r="D404" s="142">
        <v>81.59</v>
      </c>
      <c r="E404" s="139">
        <v>65.95</v>
      </c>
      <c r="F404" s="103">
        <f t="shared" si="18"/>
        <v>75.08</v>
      </c>
      <c r="G404" s="104">
        <f t="shared" si="17"/>
        <v>8.1425241786561493</v>
      </c>
      <c r="H404" s="105">
        <f t="shared" si="19"/>
        <v>10.845130765391781</v>
      </c>
    </row>
    <row r="405" spans="1:102" s="106" customFormat="1" ht="19.5" thickBot="1">
      <c r="A405" s="108">
        <v>324</v>
      </c>
      <c r="B405" s="100" t="s">
        <v>430</v>
      </c>
      <c r="C405" s="142">
        <v>346.5</v>
      </c>
      <c r="D405" s="142">
        <v>363.83</v>
      </c>
      <c r="E405" s="139">
        <v>655.85</v>
      </c>
      <c r="F405" s="103">
        <f t="shared" si="18"/>
        <v>455.39333333333326</v>
      </c>
      <c r="G405" s="104">
        <f t="shared" si="17"/>
        <v>173.81668111356134</v>
      </c>
      <c r="H405" s="105">
        <f t="shared" si="19"/>
        <v>38.16847292016309</v>
      </c>
    </row>
    <row r="406" spans="1:102" s="118" customFormat="1" ht="19.5" thickBot="1">
      <c r="A406" s="114">
        <v>325</v>
      </c>
      <c r="B406" s="109" t="s">
        <v>388</v>
      </c>
      <c r="C406" s="142">
        <v>1267.3499999999999</v>
      </c>
      <c r="D406" s="142">
        <v>1330.72</v>
      </c>
      <c r="E406" s="139">
        <v>1878.53</v>
      </c>
      <c r="F406" s="115">
        <f t="shared" si="18"/>
        <v>1492.1999999999998</v>
      </c>
      <c r="G406" s="116">
        <f t="shared" si="17"/>
        <v>336.06858064984391</v>
      </c>
      <c r="H406" s="117">
        <f t="shared" si="19"/>
        <v>22.521684804305316</v>
      </c>
    </row>
    <row r="407" spans="1:102" s="118" customFormat="1" ht="19.5" thickBot="1">
      <c r="A407" s="114">
        <v>326</v>
      </c>
      <c r="B407" s="109" t="s">
        <v>423</v>
      </c>
      <c r="C407" s="142">
        <v>1190.7</v>
      </c>
      <c r="D407" s="142">
        <v>1250.24</v>
      </c>
      <c r="E407" s="139">
        <v>757.34</v>
      </c>
      <c r="F407" s="115">
        <f t="shared" si="18"/>
        <v>1066.0933333333335</v>
      </c>
      <c r="G407" s="116">
        <f t="shared" si="17"/>
        <v>269.04036599241601</v>
      </c>
      <c r="H407" s="117">
        <f t="shared" si="19"/>
        <v>25.236098714848225</v>
      </c>
    </row>
    <row r="408" spans="1:102" s="118" customFormat="1" ht="18.75">
      <c r="A408" s="114">
        <v>327</v>
      </c>
      <c r="B408" s="109" t="s">
        <v>431</v>
      </c>
      <c r="C408" s="142">
        <v>1392.3</v>
      </c>
      <c r="D408" s="142">
        <v>1461.92</v>
      </c>
      <c r="E408" s="139">
        <v>781.82</v>
      </c>
      <c r="F408" s="115">
        <f t="shared" si="18"/>
        <v>1212.0133333333335</v>
      </c>
      <c r="G408" s="116">
        <f t="shared" si="17"/>
        <v>374.18105795634943</v>
      </c>
      <c r="H408" s="117">
        <f t="shared" si="19"/>
        <v>30.872684950359403</v>
      </c>
    </row>
    <row r="409" spans="1:102" s="13" customFormat="1" ht="15.75" thickBot="1">
      <c r="A409" s="74"/>
      <c r="B409" s="75" t="s">
        <v>13</v>
      </c>
      <c r="C409" s="145"/>
      <c r="D409" s="71"/>
      <c r="E409" s="31"/>
      <c r="F409" s="33"/>
      <c r="G409" s="25"/>
      <c r="H409" s="8"/>
    </row>
    <row r="410" spans="1:102" s="13" customFormat="1" ht="19.5" thickBot="1">
      <c r="A410" s="56">
        <v>328</v>
      </c>
      <c r="B410" s="48" t="s">
        <v>377</v>
      </c>
      <c r="C410" s="142">
        <v>2556.75</v>
      </c>
      <c r="D410" s="142">
        <v>2684.59</v>
      </c>
      <c r="E410" s="139">
        <v>1663.08</v>
      </c>
      <c r="F410" s="32">
        <f t="shared" ref="F410:F417" si="20">(C410+D410+E410)/3</f>
        <v>2301.4733333333334</v>
      </c>
      <c r="G410" s="23">
        <f t="shared" si="17"/>
        <v>556.54766411632193</v>
      </c>
      <c r="H410" s="42">
        <f t="shared" si="19"/>
        <v>24.182233878428107</v>
      </c>
    </row>
    <row r="411" spans="1:102" s="13" customFormat="1" ht="19.5" thickBot="1">
      <c r="A411" s="56">
        <v>329</v>
      </c>
      <c r="B411" s="48" t="s">
        <v>378</v>
      </c>
      <c r="C411" s="142">
        <v>672</v>
      </c>
      <c r="D411" s="142">
        <v>705.6</v>
      </c>
      <c r="E411" s="139">
        <v>741.51</v>
      </c>
      <c r="F411" s="32">
        <f t="shared" si="20"/>
        <v>706.36999999999989</v>
      </c>
      <c r="G411" s="23">
        <f t="shared" si="17"/>
        <v>34.761396692307976</v>
      </c>
      <c r="H411" s="42">
        <f t="shared" si="19"/>
        <v>4.9211315163877263</v>
      </c>
    </row>
    <row r="412" spans="1:102" s="13" customFormat="1" ht="19.5" thickBot="1">
      <c r="A412" s="56">
        <v>330</v>
      </c>
      <c r="B412" s="48" t="s">
        <v>379</v>
      </c>
      <c r="C412" s="142">
        <v>486.15</v>
      </c>
      <c r="D412" s="142">
        <v>510.46</v>
      </c>
      <c r="E412" s="139">
        <v>1149.55</v>
      </c>
      <c r="F412" s="32">
        <f t="shared" si="20"/>
        <v>715.38666666666666</v>
      </c>
      <c r="G412" s="23">
        <f t="shared" ref="G412:G418" si="21">IF(F412=0,0,STDEVA(C412:E412))</f>
        <v>376.19289471404625</v>
      </c>
      <c r="H412" s="42">
        <f t="shared" si="19"/>
        <v>52.585952778084518</v>
      </c>
    </row>
    <row r="413" spans="1:102" s="13" customFormat="1" ht="19.5" thickBot="1">
      <c r="A413" s="56">
        <v>331</v>
      </c>
      <c r="B413" s="48" t="s">
        <v>380</v>
      </c>
      <c r="C413" s="142">
        <v>785.4</v>
      </c>
      <c r="D413" s="142">
        <v>824.67</v>
      </c>
      <c r="E413" s="139">
        <v>695.52</v>
      </c>
      <c r="F413" s="32">
        <f t="shared" si="20"/>
        <v>768.53000000000009</v>
      </c>
      <c r="G413" s="23">
        <f t="shared" si="21"/>
        <v>66.207086478714643</v>
      </c>
      <c r="H413" s="42">
        <f t="shared" si="19"/>
        <v>8.6147692970625265</v>
      </c>
    </row>
    <row r="414" spans="1:102" s="13" customFormat="1" ht="19.5" thickBot="1">
      <c r="A414" s="56">
        <v>332</v>
      </c>
      <c r="B414" s="48" t="s">
        <v>381</v>
      </c>
      <c r="C414" s="142">
        <v>450.45</v>
      </c>
      <c r="D414" s="142">
        <v>472.97</v>
      </c>
      <c r="E414" s="139">
        <v>217.67</v>
      </c>
      <c r="F414" s="32">
        <f t="shared" si="20"/>
        <v>380.3633333333334</v>
      </c>
      <c r="G414" s="23">
        <f t="shared" si="21"/>
        <v>141.34577508129934</v>
      </c>
      <c r="H414" s="42">
        <f t="shared" si="19"/>
        <v>37.160725731002628</v>
      </c>
    </row>
    <row r="415" spans="1:102" s="118" customFormat="1" ht="19.5" thickBot="1">
      <c r="A415" s="114">
        <v>333</v>
      </c>
      <c r="B415" s="109" t="s">
        <v>383</v>
      </c>
      <c r="C415" s="148">
        <v>2800.35</v>
      </c>
      <c r="D415" s="148">
        <v>2940.37</v>
      </c>
      <c r="E415" s="139">
        <v>3196.82</v>
      </c>
      <c r="F415" s="115">
        <f t="shared" si="20"/>
        <v>2979.18</v>
      </c>
      <c r="G415" s="116">
        <f t="shared" si="21"/>
        <v>201.06411241193706</v>
      </c>
      <c r="H415" s="117">
        <f t="shared" si="19"/>
        <v>6.7489749666665686</v>
      </c>
    </row>
    <row r="416" spans="1:102" s="118" customFormat="1" ht="19.5" thickBot="1">
      <c r="A416" s="114">
        <v>334</v>
      </c>
      <c r="B416" s="109" t="s">
        <v>384</v>
      </c>
      <c r="C416" s="149">
        <v>30516.15</v>
      </c>
      <c r="D416" s="149">
        <v>32041.96</v>
      </c>
      <c r="E416" s="139">
        <v>27882.9</v>
      </c>
      <c r="F416" s="115">
        <f t="shared" si="20"/>
        <v>30147.003333333338</v>
      </c>
      <c r="G416" s="116">
        <f t="shared" si="21"/>
        <v>2103.9598301852934</v>
      </c>
      <c r="H416" s="117">
        <f t="shared" si="19"/>
        <v>6.9790015509069159</v>
      </c>
      <c r="I416" s="122"/>
      <c r="J416" s="122"/>
      <c r="K416" s="122"/>
      <c r="L416" s="122"/>
      <c r="M416" s="122"/>
      <c r="N416" s="122"/>
      <c r="O416" s="122"/>
      <c r="P416" s="122"/>
      <c r="Q416" s="122"/>
      <c r="R416" s="122"/>
      <c r="S416" s="122"/>
      <c r="T416" s="122"/>
      <c r="U416" s="122"/>
      <c r="V416" s="122"/>
      <c r="W416" s="122"/>
      <c r="X416" s="122"/>
      <c r="Y416" s="122"/>
      <c r="Z416" s="122"/>
      <c r="AA416" s="122"/>
      <c r="AB416" s="122"/>
      <c r="AC416" s="122"/>
      <c r="AD416" s="122"/>
      <c r="AE416" s="122"/>
      <c r="AF416" s="122"/>
      <c r="AG416" s="122"/>
      <c r="AH416" s="122"/>
      <c r="AI416" s="122"/>
      <c r="AJ416" s="122"/>
      <c r="AK416" s="122"/>
      <c r="AL416" s="122"/>
      <c r="AM416" s="122"/>
      <c r="AN416" s="122"/>
      <c r="AO416" s="122"/>
      <c r="AP416" s="122"/>
      <c r="AQ416" s="122"/>
      <c r="AR416" s="122"/>
      <c r="AS416" s="122"/>
      <c r="AT416" s="122"/>
      <c r="AU416" s="122"/>
      <c r="AV416" s="122"/>
      <c r="AW416" s="122"/>
      <c r="AX416" s="122"/>
      <c r="AY416" s="122"/>
      <c r="AZ416" s="122"/>
      <c r="BA416" s="122"/>
      <c r="BB416" s="122"/>
      <c r="BC416" s="122"/>
      <c r="BD416" s="122"/>
      <c r="BE416" s="122"/>
      <c r="BF416" s="122"/>
      <c r="BG416" s="122"/>
      <c r="BH416" s="122"/>
      <c r="BI416" s="122"/>
      <c r="BJ416" s="122"/>
      <c r="BK416" s="122"/>
      <c r="BL416" s="122"/>
      <c r="BM416" s="122"/>
      <c r="BN416" s="122"/>
      <c r="BO416" s="122"/>
      <c r="BP416" s="122"/>
      <c r="BQ416" s="122"/>
      <c r="BR416" s="122"/>
      <c r="BS416" s="122"/>
      <c r="BT416" s="122"/>
      <c r="BU416" s="122"/>
      <c r="BV416" s="122"/>
      <c r="BW416" s="122"/>
      <c r="BX416" s="122"/>
      <c r="BY416" s="122"/>
      <c r="BZ416" s="122"/>
      <c r="CA416" s="122"/>
      <c r="CB416" s="122"/>
      <c r="CC416" s="122"/>
      <c r="CD416" s="122"/>
      <c r="CE416" s="122"/>
      <c r="CF416" s="122"/>
      <c r="CG416" s="122"/>
      <c r="CH416" s="122"/>
      <c r="CI416" s="122"/>
      <c r="CJ416" s="122"/>
      <c r="CK416" s="122"/>
      <c r="CL416" s="122"/>
      <c r="CM416" s="122"/>
      <c r="CN416" s="122"/>
      <c r="CO416" s="122"/>
      <c r="CP416" s="122"/>
      <c r="CQ416" s="122"/>
      <c r="CR416" s="122"/>
      <c r="CS416" s="122"/>
      <c r="CT416" s="122"/>
      <c r="CU416" s="122"/>
      <c r="CV416" s="122"/>
      <c r="CW416" s="122"/>
      <c r="CX416" s="122"/>
    </row>
    <row r="417" spans="1:102" s="118" customFormat="1" ht="19.5" thickBot="1">
      <c r="A417" s="114">
        <v>335</v>
      </c>
      <c r="B417" s="109" t="s">
        <v>432</v>
      </c>
      <c r="C417" s="142">
        <v>11074.35</v>
      </c>
      <c r="D417" s="142">
        <v>11628.07</v>
      </c>
      <c r="E417" s="139">
        <v>3523.97</v>
      </c>
      <c r="F417" s="115">
        <f t="shared" si="20"/>
        <v>8742.1299999999992</v>
      </c>
      <c r="G417" s="116">
        <f t="shared" si="21"/>
        <v>4527.5320869983907</v>
      </c>
      <c r="H417" s="117">
        <f t="shared" si="19"/>
        <v>51.789805081809483</v>
      </c>
      <c r="I417" s="122"/>
      <c r="J417" s="122"/>
      <c r="K417" s="122"/>
      <c r="L417" s="122"/>
      <c r="M417" s="122"/>
      <c r="N417" s="122"/>
      <c r="O417" s="122"/>
      <c r="P417" s="122"/>
      <c r="Q417" s="122"/>
      <c r="R417" s="122"/>
      <c r="S417" s="122"/>
      <c r="T417" s="122"/>
      <c r="U417" s="122"/>
      <c r="V417" s="122"/>
      <c r="W417" s="122"/>
      <c r="X417" s="122"/>
      <c r="Y417" s="122"/>
      <c r="Z417" s="122"/>
      <c r="AA417" s="122"/>
      <c r="AB417" s="122"/>
      <c r="AC417" s="122"/>
      <c r="AD417" s="122"/>
      <c r="AE417" s="122"/>
      <c r="AF417" s="122"/>
      <c r="AG417" s="122"/>
      <c r="AH417" s="122"/>
      <c r="AI417" s="122"/>
      <c r="AJ417" s="122"/>
      <c r="AK417" s="122"/>
      <c r="AL417" s="122"/>
      <c r="AM417" s="122"/>
      <c r="AN417" s="122"/>
      <c r="AO417" s="122"/>
      <c r="AP417" s="122"/>
      <c r="AQ417" s="122"/>
      <c r="AR417" s="122"/>
      <c r="AS417" s="122"/>
      <c r="AT417" s="122"/>
      <c r="AU417" s="122"/>
      <c r="AV417" s="122"/>
      <c r="AW417" s="122"/>
      <c r="AX417" s="122"/>
      <c r="AY417" s="122"/>
      <c r="AZ417" s="122"/>
      <c r="BA417" s="122"/>
      <c r="BB417" s="122"/>
      <c r="BC417" s="122"/>
      <c r="BD417" s="122"/>
      <c r="BE417" s="122"/>
      <c r="BF417" s="122"/>
      <c r="BG417" s="122"/>
      <c r="BH417" s="122"/>
      <c r="BI417" s="122"/>
      <c r="BJ417" s="122"/>
      <c r="BK417" s="122"/>
      <c r="BL417" s="122"/>
      <c r="BM417" s="122"/>
      <c r="BN417" s="122"/>
      <c r="BO417" s="122"/>
      <c r="BP417" s="122"/>
      <c r="BQ417" s="122"/>
      <c r="BR417" s="122"/>
      <c r="BS417" s="122"/>
      <c r="BT417" s="122"/>
      <c r="BU417" s="122"/>
      <c r="BV417" s="122"/>
      <c r="BW417" s="122"/>
      <c r="BX417" s="122"/>
      <c r="BY417" s="122"/>
      <c r="BZ417" s="122"/>
      <c r="CA417" s="122"/>
      <c r="CB417" s="122"/>
      <c r="CC417" s="122"/>
      <c r="CD417" s="122"/>
      <c r="CE417" s="122"/>
      <c r="CF417" s="122"/>
      <c r="CG417" s="122"/>
      <c r="CH417" s="122"/>
      <c r="CI417" s="122"/>
      <c r="CJ417" s="122"/>
      <c r="CK417" s="122"/>
      <c r="CL417" s="122"/>
      <c r="CM417" s="122"/>
      <c r="CN417" s="122"/>
      <c r="CO417" s="122"/>
      <c r="CP417" s="122"/>
      <c r="CQ417" s="122"/>
      <c r="CR417" s="122"/>
      <c r="CS417" s="122"/>
      <c r="CT417" s="122"/>
      <c r="CU417" s="122"/>
      <c r="CV417" s="122"/>
      <c r="CW417" s="122"/>
      <c r="CX417" s="122"/>
    </row>
    <row r="418" spans="1:102" s="118" customFormat="1" ht="18.75">
      <c r="A418" s="114"/>
      <c r="B418" s="133" t="s">
        <v>440</v>
      </c>
      <c r="C418" s="142">
        <v>3899.7</v>
      </c>
      <c r="D418" s="142">
        <v>4094.69</v>
      </c>
      <c r="E418" s="135"/>
      <c r="F418" s="103">
        <f>(C418+D418+E418)/3</f>
        <v>2664.7966666666666</v>
      </c>
      <c r="G418" s="116">
        <f t="shared" si="21"/>
        <v>137.87875126356508</v>
      </c>
      <c r="H418" s="117">
        <f t="shared" si="19"/>
        <v>5.1740814970334847</v>
      </c>
      <c r="I418" s="122"/>
      <c r="J418" s="122"/>
      <c r="K418" s="122"/>
      <c r="L418" s="122"/>
      <c r="M418" s="122"/>
      <c r="N418" s="122"/>
      <c r="O418" s="122"/>
      <c r="P418" s="122"/>
      <c r="Q418" s="122"/>
      <c r="R418" s="122"/>
      <c r="S418" s="122"/>
      <c r="T418" s="122"/>
      <c r="U418" s="122"/>
      <c r="V418" s="122"/>
      <c r="W418" s="122"/>
      <c r="X418" s="122"/>
      <c r="Y418" s="122"/>
      <c r="Z418" s="122"/>
      <c r="AA418" s="122"/>
      <c r="AB418" s="122"/>
      <c r="AC418" s="122"/>
      <c r="AD418" s="122"/>
      <c r="AE418" s="122"/>
      <c r="AF418" s="122"/>
      <c r="AG418" s="122"/>
      <c r="AH418" s="122"/>
      <c r="AI418" s="122"/>
      <c r="AJ418" s="122"/>
      <c r="AK418" s="122"/>
      <c r="AL418" s="122"/>
      <c r="AM418" s="122"/>
      <c r="AN418" s="122"/>
      <c r="AO418" s="122"/>
      <c r="AP418" s="122"/>
      <c r="AQ418" s="122"/>
      <c r="AR418" s="122"/>
      <c r="AS418" s="122"/>
      <c r="AT418" s="122"/>
      <c r="AU418" s="122"/>
      <c r="AV418" s="122"/>
      <c r="AW418" s="122"/>
      <c r="AX418" s="122"/>
      <c r="AY418" s="122"/>
      <c r="AZ418" s="122"/>
      <c r="BA418" s="122"/>
      <c r="BB418" s="122"/>
      <c r="BC418" s="122"/>
      <c r="BD418" s="122"/>
      <c r="BE418" s="122"/>
      <c r="BF418" s="122"/>
      <c r="BG418" s="122"/>
      <c r="BH418" s="122"/>
      <c r="BI418" s="122"/>
      <c r="BJ418" s="122"/>
      <c r="BK418" s="122"/>
      <c r="BL418" s="122"/>
      <c r="BM418" s="122"/>
      <c r="BN418" s="122"/>
      <c r="BO418" s="122"/>
      <c r="BP418" s="122"/>
      <c r="BQ418" s="122"/>
      <c r="BR418" s="122"/>
      <c r="BS418" s="122"/>
      <c r="BT418" s="122"/>
      <c r="BU418" s="122"/>
      <c r="BV418" s="122"/>
      <c r="BW418" s="122"/>
      <c r="BX418" s="122"/>
      <c r="BY418" s="122"/>
      <c r="BZ418" s="122"/>
      <c r="CA418" s="122"/>
      <c r="CB418" s="122"/>
      <c r="CC418" s="122"/>
      <c r="CD418" s="122"/>
      <c r="CE418" s="122"/>
      <c r="CF418" s="122"/>
      <c r="CG418" s="122"/>
      <c r="CH418" s="122"/>
      <c r="CI418" s="122"/>
      <c r="CJ418" s="122"/>
      <c r="CK418" s="122"/>
      <c r="CL418" s="122"/>
      <c r="CM418" s="122"/>
      <c r="CN418" s="122"/>
      <c r="CO418" s="122"/>
      <c r="CP418" s="122"/>
      <c r="CQ418" s="122"/>
      <c r="CR418" s="122"/>
      <c r="CS418" s="122"/>
      <c r="CT418" s="122"/>
      <c r="CU418" s="122"/>
      <c r="CV418" s="122"/>
      <c r="CW418" s="122"/>
      <c r="CX418" s="122"/>
    </row>
    <row r="419" spans="1:102" s="13" customFormat="1" ht="15.75" thickBot="1">
      <c r="A419" s="74"/>
      <c r="B419" s="75" t="s">
        <v>382</v>
      </c>
      <c r="C419" s="145"/>
      <c r="D419" s="70"/>
      <c r="E419" s="49"/>
      <c r="F419" s="52"/>
      <c r="G419" s="24"/>
      <c r="H419" s="8"/>
      <c r="I419" s="64"/>
      <c r="J419" s="64"/>
      <c r="K419" s="64"/>
      <c r="L419" s="64"/>
      <c r="M419" s="64"/>
      <c r="N419" s="64"/>
      <c r="O419" s="64"/>
      <c r="P419" s="64"/>
      <c r="Q419" s="64"/>
      <c r="R419" s="64"/>
      <c r="S419" s="64"/>
      <c r="T419" s="64"/>
      <c r="U419" s="64"/>
      <c r="V419" s="64"/>
      <c r="W419" s="64"/>
      <c r="X419" s="64"/>
      <c r="Y419" s="64"/>
      <c r="Z419" s="64"/>
      <c r="AA419" s="64"/>
      <c r="AB419" s="64"/>
      <c r="AC419" s="64"/>
      <c r="AD419" s="64"/>
      <c r="AE419" s="64"/>
      <c r="AF419" s="64"/>
      <c r="AG419" s="64"/>
      <c r="AH419" s="64"/>
      <c r="AI419" s="64"/>
      <c r="AJ419" s="64"/>
      <c r="AK419" s="64"/>
      <c r="AL419" s="64"/>
      <c r="AM419" s="64"/>
      <c r="AN419" s="64"/>
      <c r="AO419" s="64"/>
      <c r="AP419" s="64"/>
      <c r="AQ419" s="64"/>
      <c r="AR419" s="64"/>
      <c r="AS419" s="64"/>
      <c r="AT419" s="64"/>
      <c r="AU419" s="64"/>
      <c r="AV419" s="64"/>
      <c r="AW419" s="64"/>
      <c r="AX419" s="64"/>
      <c r="AY419" s="64"/>
      <c r="AZ419" s="64"/>
      <c r="BA419" s="64"/>
      <c r="BB419" s="64"/>
      <c r="BC419" s="64"/>
      <c r="BD419" s="64"/>
      <c r="BE419" s="64"/>
      <c r="BF419" s="64"/>
      <c r="BG419" s="64"/>
      <c r="BH419" s="64"/>
      <c r="BI419" s="64"/>
      <c r="BJ419" s="64"/>
      <c r="BK419" s="64"/>
      <c r="BL419" s="64"/>
      <c r="BM419" s="64"/>
      <c r="BN419" s="64"/>
      <c r="BO419" s="64"/>
      <c r="BP419" s="64"/>
      <c r="BQ419" s="64"/>
      <c r="BR419" s="64"/>
      <c r="BS419" s="64"/>
      <c r="BT419" s="64"/>
      <c r="BU419" s="64"/>
      <c r="BV419" s="64"/>
      <c r="BW419" s="64"/>
      <c r="BX419" s="64"/>
      <c r="BY419" s="64"/>
      <c r="BZ419" s="64"/>
      <c r="CA419" s="64"/>
      <c r="CB419" s="64"/>
      <c r="CC419" s="64"/>
      <c r="CD419" s="64"/>
      <c r="CE419" s="64"/>
      <c r="CF419" s="64"/>
      <c r="CG419" s="64"/>
      <c r="CH419" s="64"/>
      <c r="CI419" s="64"/>
      <c r="CJ419" s="64"/>
      <c r="CK419" s="64"/>
      <c r="CL419" s="64"/>
      <c r="CM419" s="64"/>
      <c r="CN419" s="64"/>
      <c r="CO419" s="64"/>
      <c r="CP419" s="64"/>
      <c r="CQ419" s="64"/>
      <c r="CR419" s="64"/>
      <c r="CS419" s="64"/>
      <c r="CT419" s="64"/>
      <c r="CU419" s="64"/>
      <c r="CV419" s="64"/>
      <c r="CW419" s="64"/>
      <c r="CX419" s="64"/>
    </row>
    <row r="420" spans="1:102" s="105" customFormat="1" ht="19.5" thickBot="1">
      <c r="A420" s="119">
        <v>336</v>
      </c>
      <c r="B420" s="120" t="s">
        <v>433</v>
      </c>
      <c r="C420" s="142">
        <v>6235.95</v>
      </c>
      <c r="D420" s="142">
        <v>6547.75</v>
      </c>
      <c r="E420" s="139">
        <v>5820.47</v>
      </c>
      <c r="F420" s="103">
        <f t="shared" si="18"/>
        <v>6201.39</v>
      </c>
      <c r="G420" s="105">
        <f t="shared" ref="G420:G424" si="22">IF(F420=0,0,STDEVA(C420:E420))</f>
        <v>364.86962712727939</v>
      </c>
      <c r="H420" s="105">
        <f t="shared" si="19"/>
        <v>5.8836749039695837</v>
      </c>
      <c r="I420" s="121"/>
      <c r="J420" s="121"/>
      <c r="K420" s="121"/>
      <c r="L420" s="121"/>
      <c r="M420" s="121"/>
      <c r="N420" s="121"/>
      <c r="O420" s="121"/>
      <c r="P420" s="121"/>
      <c r="Q420" s="121"/>
      <c r="R420" s="121"/>
      <c r="S420" s="121"/>
      <c r="T420" s="121"/>
      <c r="U420" s="121"/>
      <c r="V420" s="121"/>
      <c r="W420" s="121"/>
      <c r="X420" s="121"/>
      <c r="Y420" s="121"/>
      <c r="Z420" s="121"/>
      <c r="AA420" s="121"/>
      <c r="AB420" s="121"/>
      <c r="AC420" s="121"/>
      <c r="AD420" s="121"/>
      <c r="AE420" s="121"/>
      <c r="AF420" s="121"/>
      <c r="AG420" s="121"/>
      <c r="AH420" s="121"/>
      <c r="AI420" s="121"/>
      <c r="AJ420" s="121"/>
      <c r="AK420" s="121"/>
      <c r="AL420" s="121"/>
      <c r="AM420" s="121"/>
      <c r="AN420" s="121"/>
      <c r="AO420" s="121"/>
      <c r="AP420" s="121"/>
      <c r="AQ420" s="121"/>
      <c r="AR420" s="121"/>
      <c r="AS420" s="121"/>
      <c r="AT420" s="121"/>
      <c r="AU420" s="121"/>
      <c r="AV420" s="121"/>
      <c r="AW420" s="121"/>
      <c r="AX420" s="121"/>
      <c r="AY420" s="121"/>
      <c r="AZ420" s="121"/>
      <c r="BA420" s="121"/>
      <c r="BB420" s="121"/>
      <c r="BC420" s="121"/>
      <c r="BD420" s="121"/>
      <c r="BE420" s="121"/>
      <c r="BF420" s="121"/>
      <c r="BG420" s="121"/>
      <c r="BH420" s="121"/>
      <c r="BI420" s="121"/>
      <c r="BJ420" s="121"/>
      <c r="BK420" s="121"/>
      <c r="BL420" s="121"/>
      <c r="BM420" s="121"/>
      <c r="BN420" s="121"/>
      <c r="BO420" s="121"/>
      <c r="BP420" s="121"/>
      <c r="BQ420" s="121"/>
      <c r="BR420" s="121"/>
      <c r="BS420" s="121"/>
      <c r="BT420" s="121"/>
      <c r="BU420" s="121"/>
      <c r="BV420" s="121"/>
      <c r="BW420" s="121"/>
      <c r="BX420" s="121"/>
      <c r="BY420" s="121"/>
      <c r="BZ420" s="121"/>
      <c r="CA420" s="121"/>
      <c r="CB420" s="121"/>
      <c r="CC420" s="121"/>
      <c r="CD420" s="121"/>
      <c r="CE420" s="121"/>
      <c r="CF420" s="121"/>
      <c r="CG420" s="121"/>
      <c r="CH420" s="121"/>
      <c r="CI420" s="121"/>
      <c r="CJ420" s="121"/>
      <c r="CK420" s="121"/>
      <c r="CL420" s="121"/>
      <c r="CM420" s="121"/>
      <c r="CN420" s="121"/>
      <c r="CO420" s="121"/>
      <c r="CP420" s="121"/>
      <c r="CQ420" s="121"/>
      <c r="CR420" s="121"/>
      <c r="CS420" s="121"/>
      <c r="CT420" s="121"/>
      <c r="CU420" s="121"/>
      <c r="CV420" s="121"/>
      <c r="CW420" s="121"/>
      <c r="CX420" s="121"/>
    </row>
    <row r="421" spans="1:102" s="42" customFormat="1" ht="27.75" customHeight="1" thickBot="1">
      <c r="A421" s="51">
        <v>337</v>
      </c>
      <c r="B421" s="53" t="s">
        <v>386</v>
      </c>
      <c r="C421" s="142">
        <v>865.2</v>
      </c>
      <c r="D421" s="142">
        <v>908.46</v>
      </c>
      <c r="E421" s="139">
        <v>752.68</v>
      </c>
      <c r="F421" s="32">
        <f t="shared" si="18"/>
        <v>842.11333333333334</v>
      </c>
      <c r="G421" s="42">
        <f t="shared" si="22"/>
        <v>80.415158604167047</v>
      </c>
      <c r="H421" s="46">
        <f t="shared" si="19"/>
        <v>9.549208570996031</v>
      </c>
      <c r="I421" s="96"/>
      <c r="J421" s="96"/>
      <c r="K421" s="96"/>
      <c r="L421" s="96"/>
      <c r="M421" s="96"/>
      <c r="N421" s="96"/>
      <c r="O421" s="96"/>
      <c r="P421" s="96"/>
      <c r="Q421" s="96"/>
      <c r="R421" s="96"/>
      <c r="S421" s="96"/>
      <c r="T421" s="96"/>
      <c r="U421" s="96"/>
      <c r="V421" s="96"/>
      <c r="W421" s="96"/>
      <c r="X421" s="96"/>
      <c r="Y421" s="96"/>
      <c r="Z421" s="96"/>
      <c r="AA421" s="96"/>
      <c r="AB421" s="96"/>
      <c r="AC421" s="96"/>
      <c r="AD421" s="96"/>
      <c r="AE421" s="96"/>
      <c r="AF421" s="96"/>
      <c r="AG421" s="96"/>
      <c r="AH421" s="96"/>
      <c r="AI421" s="96"/>
      <c r="AJ421" s="96"/>
      <c r="AK421" s="96"/>
      <c r="AL421" s="96"/>
      <c r="AM421" s="96"/>
      <c r="AN421" s="96"/>
      <c r="AO421" s="96"/>
      <c r="AP421" s="96"/>
      <c r="AQ421" s="96"/>
      <c r="AR421" s="96"/>
      <c r="AS421" s="96"/>
      <c r="AT421" s="96"/>
      <c r="AU421" s="96"/>
      <c r="AV421" s="96"/>
      <c r="AW421" s="96"/>
      <c r="AX421" s="96"/>
      <c r="AY421" s="96"/>
      <c r="AZ421" s="96"/>
      <c r="BA421" s="96"/>
      <c r="BB421" s="96"/>
      <c r="BC421" s="96"/>
      <c r="BD421" s="96"/>
      <c r="BE421" s="96"/>
      <c r="BF421" s="96"/>
      <c r="BG421" s="96"/>
      <c r="BH421" s="96"/>
      <c r="BI421" s="96"/>
      <c r="BJ421" s="96"/>
      <c r="BK421" s="96"/>
      <c r="BL421" s="96"/>
      <c r="BM421" s="96"/>
      <c r="BN421" s="96"/>
      <c r="BO421" s="96"/>
      <c r="BP421" s="96"/>
      <c r="BQ421" s="96"/>
      <c r="BR421" s="96"/>
      <c r="BS421" s="96"/>
      <c r="BT421" s="96"/>
      <c r="BU421" s="96"/>
      <c r="BV421" s="96"/>
      <c r="BW421" s="96"/>
      <c r="BX421" s="96"/>
      <c r="BY421" s="96"/>
      <c r="BZ421" s="96"/>
      <c r="CA421" s="96"/>
      <c r="CB421" s="96"/>
      <c r="CC421" s="96"/>
      <c r="CD421" s="96"/>
      <c r="CE421" s="96"/>
      <c r="CF421" s="96"/>
      <c r="CG421" s="96"/>
      <c r="CH421" s="96"/>
      <c r="CI421" s="96"/>
      <c r="CJ421" s="96"/>
      <c r="CK421" s="96"/>
      <c r="CL421" s="96"/>
      <c r="CM421" s="96"/>
      <c r="CN421" s="96"/>
      <c r="CO421" s="96"/>
      <c r="CP421" s="96"/>
      <c r="CQ421" s="96"/>
      <c r="CR421" s="96"/>
      <c r="CS421" s="96"/>
      <c r="CT421" s="96"/>
      <c r="CU421" s="96"/>
      <c r="CV421" s="96"/>
      <c r="CW421" s="96"/>
      <c r="CX421" s="96"/>
    </row>
    <row r="422" spans="1:102" s="42" customFormat="1" ht="19.5" thickBot="1">
      <c r="A422" s="51">
        <v>338</v>
      </c>
      <c r="B422" s="53" t="s">
        <v>385</v>
      </c>
      <c r="C422" s="142">
        <v>7150.5</v>
      </c>
      <c r="D422" s="142">
        <v>7508.03</v>
      </c>
      <c r="E422" s="139">
        <v>6594.56</v>
      </c>
      <c r="F422" s="32">
        <f t="shared" si="18"/>
        <v>7084.3633333333337</v>
      </c>
      <c r="G422" s="42">
        <f t="shared" si="22"/>
        <v>460.3122899003817</v>
      </c>
      <c r="H422" s="46">
        <f t="shared" si="19"/>
        <v>6.4975816208426389</v>
      </c>
      <c r="I422" s="96"/>
      <c r="J422" s="96"/>
      <c r="K422" s="96"/>
      <c r="L422" s="96"/>
      <c r="M422" s="96"/>
      <c r="N422" s="96"/>
      <c r="O422" s="96"/>
      <c r="P422" s="96"/>
      <c r="Q422" s="96"/>
      <c r="R422" s="96"/>
      <c r="S422" s="96"/>
      <c r="T422" s="96"/>
      <c r="U422" s="96"/>
      <c r="V422" s="96"/>
      <c r="W422" s="96"/>
      <c r="X422" s="96"/>
      <c r="Y422" s="96"/>
      <c r="Z422" s="96"/>
      <c r="AA422" s="96"/>
      <c r="AB422" s="96"/>
      <c r="AC422" s="96"/>
      <c r="AD422" s="96"/>
      <c r="AE422" s="96"/>
      <c r="AF422" s="96"/>
      <c r="AG422" s="96"/>
      <c r="AH422" s="96"/>
      <c r="AI422" s="96"/>
      <c r="AJ422" s="96"/>
      <c r="AK422" s="96"/>
      <c r="AL422" s="96"/>
      <c r="AM422" s="96"/>
      <c r="AN422" s="96"/>
      <c r="AO422" s="96"/>
      <c r="AP422" s="96"/>
      <c r="AQ422" s="96"/>
      <c r="AR422" s="96"/>
      <c r="AS422" s="96"/>
      <c r="AT422" s="96"/>
      <c r="AU422" s="96"/>
      <c r="AV422" s="96"/>
      <c r="AW422" s="96"/>
      <c r="AX422" s="96"/>
      <c r="AY422" s="96"/>
      <c r="AZ422" s="96"/>
      <c r="BA422" s="96"/>
      <c r="BB422" s="96"/>
      <c r="BC422" s="96"/>
      <c r="BD422" s="96"/>
      <c r="BE422" s="96"/>
      <c r="BF422" s="96"/>
      <c r="BG422" s="96"/>
      <c r="BH422" s="96"/>
      <c r="BI422" s="96"/>
      <c r="BJ422" s="96"/>
      <c r="BK422" s="96"/>
      <c r="BL422" s="96"/>
      <c r="BM422" s="96"/>
      <c r="BN422" s="96"/>
      <c r="BO422" s="96"/>
      <c r="BP422" s="96"/>
      <c r="BQ422" s="96"/>
      <c r="BR422" s="96"/>
      <c r="BS422" s="96"/>
      <c r="BT422" s="96"/>
      <c r="BU422" s="96"/>
      <c r="BV422" s="96"/>
      <c r="BW422" s="96"/>
      <c r="BX422" s="96"/>
      <c r="BY422" s="96"/>
      <c r="BZ422" s="96"/>
      <c r="CA422" s="96"/>
      <c r="CB422" s="96"/>
      <c r="CC422" s="96"/>
      <c r="CD422" s="96"/>
      <c r="CE422" s="96"/>
      <c r="CF422" s="96"/>
      <c r="CG422" s="96"/>
      <c r="CH422" s="96"/>
      <c r="CI422" s="96"/>
      <c r="CJ422" s="96"/>
      <c r="CK422" s="96"/>
      <c r="CL422" s="96"/>
      <c r="CM422" s="96"/>
      <c r="CN422" s="96"/>
      <c r="CO422" s="96"/>
      <c r="CP422" s="96"/>
      <c r="CQ422" s="96"/>
      <c r="CR422" s="96"/>
      <c r="CS422" s="96"/>
      <c r="CT422" s="96"/>
      <c r="CU422" s="96"/>
      <c r="CV422" s="96"/>
      <c r="CW422" s="96"/>
      <c r="CX422" s="96"/>
    </row>
    <row r="423" spans="1:102" s="44" customFormat="1" ht="19.5" thickBot="1">
      <c r="A423" s="51">
        <v>339</v>
      </c>
      <c r="B423" s="53" t="s">
        <v>434</v>
      </c>
      <c r="C423" s="142">
        <v>7673.4</v>
      </c>
      <c r="D423" s="142">
        <v>8057.07</v>
      </c>
      <c r="E423" s="146">
        <v>5667.2</v>
      </c>
      <c r="F423" s="34">
        <f t="shared" si="18"/>
        <v>7132.5566666666664</v>
      </c>
      <c r="G423" s="42">
        <f t="shared" si="22"/>
        <v>1283.4536562078681</v>
      </c>
      <c r="H423" s="44">
        <f t="shared" si="19"/>
        <v>17.994300167371517</v>
      </c>
      <c r="I423" s="97"/>
      <c r="J423" s="97"/>
      <c r="K423" s="97"/>
      <c r="L423" s="97"/>
      <c r="M423" s="97"/>
      <c r="N423" s="97"/>
      <c r="O423" s="97"/>
      <c r="P423" s="97"/>
      <c r="Q423" s="97"/>
      <c r="R423" s="97"/>
      <c r="S423" s="97"/>
      <c r="T423" s="97"/>
      <c r="U423" s="97"/>
      <c r="V423" s="97"/>
      <c r="W423" s="97"/>
      <c r="X423" s="97"/>
      <c r="Y423" s="97"/>
      <c r="Z423" s="97"/>
      <c r="AA423" s="97"/>
      <c r="AB423" s="97"/>
      <c r="AC423" s="97"/>
      <c r="AD423" s="97"/>
      <c r="AE423" s="97"/>
      <c r="AF423" s="97"/>
      <c r="AG423" s="97"/>
      <c r="AH423" s="97"/>
      <c r="AI423" s="97"/>
      <c r="AJ423" s="97"/>
      <c r="AK423" s="97"/>
      <c r="AL423" s="97"/>
      <c r="AM423" s="97"/>
      <c r="AN423" s="97"/>
      <c r="AO423" s="97"/>
      <c r="AP423" s="97"/>
      <c r="AQ423" s="97"/>
      <c r="AR423" s="97"/>
      <c r="AS423" s="97"/>
      <c r="AT423" s="97"/>
      <c r="AU423" s="97"/>
      <c r="AV423" s="97"/>
      <c r="AW423" s="97"/>
      <c r="AX423" s="97"/>
      <c r="AY423" s="97"/>
      <c r="AZ423" s="97"/>
      <c r="BA423" s="97"/>
      <c r="BB423" s="97"/>
      <c r="BC423" s="97"/>
      <c r="BD423" s="97"/>
      <c r="BE423" s="97"/>
      <c r="BF423" s="97"/>
      <c r="BG423" s="97"/>
      <c r="BH423" s="97"/>
      <c r="BI423" s="97"/>
      <c r="BJ423" s="97"/>
      <c r="BK423" s="97"/>
      <c r="BL423" s="97"/>
      <c r="BM423" s="97"/>
      <c r="BN423" s="97"/>
      <c r="BO423" s="97"/>
      <c r="BP423" s="97"/>
      <c r="BQ423" s="97"/>
      <c r="BR423" s="97"/>
      <c r="BS423" s="97"/>
      <c r="BT423" s="97"/>
      <c r="BU423" s="97"/>
      <c r="BV423" s="97"/>
      <c r="BW423" s="97"/>
      <c r="BX423" s="97"/>
      <c r="BY423" s="97"/>
      <c r="BZ423" s="97"/>
      <c r="CA423" s="97"/>
      <c r="CB423" s="97"/>
      <c r="CC423" s="97"/>
      <c r="CD423" s="97"/>
      <c r="CE423" s="97"/>
      <c r="CF423" s="97"/>
      <c r="CG423" s="97"/>
      <c r="CH423" s="97"/>
      <c r="CI423" s="97"/>
      <c r="CJ423" s="97"/>
      <c r="CK423" s="97"/>
      <c r="CL423" s="97"/>
      <c r="CM423" s="97"/>
      <c r="CN423" s="97"/>
      <c r="CO423" s="97"/>
      <c r="CP423" s="97"/>
      <c r="CQ423" s="97"/>
      <c r="CR423" s="97"/>
      <c r="CS423" s="97"/>
      <c r="CT423" s="97"/>
      <c r="CU423" s="97"/>
      <c r="CV423" s="97"/>
      <c r="CW423" s="97"/>
      <c r="CX423" s="97"/>
    </row>
    <row r="424" spans="1:102" s="44" customFormat="1" ht="19.5" thickBot="1">
      <c r="A424" s="51">
        <v>340</v>
      </c>
      <c r="B424" s="53" t="s">
        <v>387</v>
      </c>
      <c r="C424" s="142">
        <v>31738.35</v>
      </c>
      <c r="D424" s="142">
        <v>33325.269999999997</v>
      </c>
      <c r="E424" s="139">
        <v>27237.06</v>
      </c>
      <c r="F424" s="34">
        <f t="shared" si="18"/>
        <v>30766.89333333333</v>
      </c>
      <c r="G424" s="42">
        <f t="shared" si="22"/>
        <v>3158.2228060150092</v>
      </c>
      <c r="H424" s="44">
        <f t="shared" si="19"/>
        <v>10.265003917679728</v>
      </c>
      <c r="I424" s="97"/>
      <c r="J424" s="97"/>
      <c r="K424" s="97"/>
      <c r="L424" s="97"/>
      <c r="M424" s="97"/>
      <c r="N424" s="97"/>
      <c r="O424" s="97"/>
      <c r="P424" s="97"/>
      <c r="Q424" s="97"/>
      <c r="R424" s="97"/>
      <c r="S424" s="97"/>
      <c r="T424" s="97"/>
      <c r="U424" s="97"/>
      <c r="V424" s="97"/>
      <c r="W424" s="97"/>
      <c r="X424" s="97"/>
      <c r="Y424" s="97"/>
      <c r="Z424" s="97"/>
      <c r="AA424" s="97"/>
      <c r="AB424" s="97"/>
      <c r="AC424" s="97"/>
      <c r="AD424" s="97"/>
      <c r="AE424" s="97"/>
      <c r="AF424" s="97"/>
      <c r="AG424" s="97"/>
      <c r="AH424" s="97"/>
      <c r="AI424" s="97"/>
      <c r="AJ424" s="97"/>
      <c r="AK424" s="97"/>
      <c r="AL424" s="97"/>
      <c r="AM424" s="97"/>
      <c r="AN424" s="97"/>
      <c r="AO424" s="97"/>
      <c r="AP424" s="97"/>
      <c r="AQ424" s="97"/>
      <c r="AR424" s="97"/>
      <c r="AS424" s="97"/>
      <c r="AT424" s="97"/>
      <c r="AU424" s="97"/>
      <c r="AV424" s="97"/>
      <c r="AW424" s="97"/>
      <c r="AX424" s="97"/>
      <c r="AY424" s="97"/>
      <c r="AZ424" s="97"/>
      <c r="BA424" s="97"/>
      <c r="BB424" s="97"/>
      <c r="BC424" s="97"/>
      <c r="BD424" s="97"/>
      <c r="BE424" s="97"/>
      <c r="BF424" s="97"/>
      <c r="BG424" s="97"/>
      <c r="BH424" s="97"/>
      <c r="BI424" s="97"/>
      <c r="BJ424" s="97"/>
      <c r="BK424" s="97"/>
      <c r="BL424" s="97"/>
      <c r="BM424" s="97"/>
      <c r="BN424" s="97"/>
      <c r="BO424" s="97"/>
      <c r="BP424" s="97"/>
      <c r="BQ424" s="97"/>
      <c r="BR424" s="97"/>
      <c r="BS424" s="97"/>
      <c r="BT424" s="97"/>
      <c r="BU424" s="97"/>
      <c r="BV424" s="97"/>
      <c r="BW424" s="97"/>
      <c r="BX424" s="97"/>
      <c r="BY424" s="97"/>
      <c r="BZ424" s="97"/>
      <c r="CA424" s="97"/>
      <c r="CB424" s="97"/>
      <c r="CC424" s="97"/>
      <c r="CD424" s="97"/>
      <c r="CE424" s="97"/>
      <c r="CF424" s="97"/>
      <c r="CG424" s="97"/>
      <c r="CH424" s="97"/>
      <c r="CI424" s="97"/>
      <c r="CJ424" s="97"/>
      <c r="CK424" s="97"/>
      <c r="CL424" s="97"/>
      <c r="CM424" s="97"/>
      <c r="CN424" s="97"/>
      <c r="CO424" s="97"/>
      <c r="CP424" s="97"/>
      <c r="CQ424" s="97"/>
      <c r="CR424" s="97"/>
      <c r="CS424" s="97"/>
      <c r="CT424" s="97"/>
      <c r="CU424" s="97"/>
      <c r="CV424" s="97"/>
      <c r="CW424" s="97"/>
      <c r="CX424" s="97"/>
    </row>
    <row r="425" spans="1:102" s="105" customFormat="1" ht="19.5" thickBot="1">
      <c r="A425" s="119">
        <v>341</v>
      </c>
      <c r="B425" s="120" t="s">
        <v>435</v>
      </c>
      <c r="C425" s="142">
        <v>8064</v>
      </c>
      <c r="D425" s="142">
        <v>8467.2000000000007</v>
      </c>
      <c r="E425" s="139">
        <v>5025.3999999999996</v>
      </c>
      <c r="F425" s="103">
        <f>(C425+D425+E425)/3</f>
        <v>7185.5333333333328</v>
      </c>
      <c r="G425" s="105">
        <f>IF(F425=0,0,STDEVA(C425:E425))</f>
        <v>1881.561737847938</v>
      </c>
      <c r="H425" s="105">
        <f t="shared" si="19"/>
        <v>26.185415202507883</v>
      </c>
      <c r="I425" s="121"/>
      <c r="J425" s="121"/>
      <c r="K425" s="121"/>
      <c r="L425" s="121"/>
      <c r="M425" s="121"/>
      <c r="N425" s="121"/>
      <c r="O425" s="121"/>
      <c r="P425" s="121"/>
      <c r="Q425" s="121"/>
      <c r="R425" s="121"/>
      <c r="S425" s="121"/>
      <c r="T425" s="121"/>
      <c r="U425" s="121"/>
      <c r="V425" s="121"/>
      <c r="W425" s="121"/>
      <c r="X425" s="121"/>
      <c r="Y425" s="121"/>
      <c r="Z425" s="121"/>
      <c r="AA425" s="121"/>
      <c r="AB425" s="121"/>
      <c r="AC425" s="121"/>
      <c r="AD425" s="121"/>
      <c r="AE425" s="121"/>
      <c r="AF425" s="121"/>
      <c r="AG425" s="121"/>
      <c r="AH425" s="121"/>
      <c r="AI425" s="121"/>
      <c r="AJ425" s="121"/>
      <c r="AK425" s="121"/>
      <c r="AL425" s="121"/>
      <c r="AM425" s="121"/>
      <c r="AN425" s="121"/>
      <c r="AO425" s="121"/>
      <c r="AP425" s="121"/>
      <c r="AQ425" s="121"/>
      <c r="AR425" s="121"/>
      <c r="AS425" s="121"/>
      <c r="AT425" s="121"/>
      <c r="AU425" s="121"/>
      <c r="AV425" s="121"/>
      <c r="AW425" s="121"/>
      <c r="AX425" s="121"/>
      <c r="AY425" s="121"/>
      <c r="AZ425" s="121"/>
      <c r="BA425" s="121"/>
      <c r="BB425" s="121"/>
      <c r="BC425" s="121"/>
      <c r="BD425" s="121"/>
      <c r="BE425" s="121"/>
      <c r="BF425" s="121"/>
      <c r="BG425" s="121"/>
      <c r="BH425" s="121"/>
      <c r="BI425" s="121"/>
      <c r="BJ425" s="121"/>
      <c r="BK425" s="121"/>
      <c r="BL425" s="121"/>
      <c r="BM425" s="121"/>
      <c r="BN425" s="121"/>
      <c r="BO425" s="121"/>
      <c r="BP425" s="121"/>
      <c r="BQ425" s="121"/>
      <c r="BR425" s="121"/>
      <c r="BS425" s="121"/>
      <c r="BT425" s="121"/>
      <c r="BU425" s="121"/>
      <c r="BV425" s="121"/>
      <c r="BW425" s="121"/>
      <c r="BX425" s="121"/>
      <c r="BY425" s="121"/>
      <c r="BZ425" s="121"/>
      <c r="CA425" s="121"/>
      <c r="CB425" s="121"/>
      <c r="CC425" s="121"/>
      <c r="CD425" s="121"/>
      <c r="CE425" s="121"/>
      <c r="CF425" s="121"/>
      <c r="CG425" s="121"/>
      <c r="CH425" s="121"/>
      <c r="CI425" s="121"/>
      <c r="CJ425" s="121"/>
      <c r="CK425" s="121"/>
      <c r="CL425" s="121"/>
      <c r="CM425" s="121"/>
      <c r="CN425" s="121"/>
      <c r="CO425" s="121"/>
      <c r="CP425" s="121"/>
      <c r="CQ425" s="121"/>
      <c r="CR425" s="121"/>
      <c r="CS425" s="121"/>
      <c r="CT425" s="121"/>
      <c r="CU425" s="121"/>
      <c r="CV425" s="121"/>
      <c r="CW425" s="121"/>
      <c r="CX425" s="121"/>
    </row>
    <row r="426" spans="1:102" s="121" customFormat="1" ht="19.5" thickBot="1">
      <c r="A426" s="136">
        <v>342</v>
      </c>
      <c r="B426" s="134" t="s">
        <v>441</v>
      </c>
      <c r="C426" s="142">
        <v>10.5</v>
      </c>
      <c r="D426" s="142">
        <v>11.03</v>
      </c>
      <c r="E426" s="146"/>
      <c r="F426" s="103">
        <f>(C426+D426+E426)/3</f>
        <v>7.1766666666666667</v>
      </c>
      <c r="G426" s="105">
        <f>IF(F426=0,0,STDEVA(C426:E426))</f>
        <v>0.37476659402886975</v>
      </c>
      <c r="H426" s="105">
        <f t="shared" si="19"/>
        <v>5.2220147797798848</v>
      </c>
    </row>
    <row r="427" spans="1:102" s="121" customFormat="1" ht="19.5" thickBot="1">
      <c r="A427" s="136">
        <v>343</v>
      </c>
      <c r="B427" s="137" t="s">
        <v>442</v>
      </c>
      <c r="C427" s="148">
        <v>2125.1999999999998</v>
      </c>
      <c r="D427" s="148">
        <v>2231.46</v>
      </c>
      <c r="E427" s="146">
        <v>3024</v>
      </c>
      <c r="F427" s="103">
        <f>(C427+D427+E427)/3</f>
        <v>2460.2199999999998</v>
      </c>
      <c r="G427" s="105">
        <f>IF(F427=0,0,STDEVA(C427:E427))</f>
        <v>491.13003695559189</v>
      </c>
      <c r="H427" s="105">
        <f t="shared" si="19"/>
        <v>19.962850353041269</v>
      </c>
    </row>
    <row r="428" spans="1:102">
      <c r="A428" s="86" t="s">
        <v>399</v>
      </c>
      <c r="B428" s="86"/>
      <c r="C428" s="88">
        <f>SUM(C63:C425)</f>
        <v>206543.40000000005</v>
      </c>
      <c r="D428" s="88">
        <f>SUM(D63:D425)</f>
        <v>216871.1</v>
      </c>
      <c r="E428" s="88">
        <f>SUM(E63:E425)</f>
        <v>167051.44000000003</v>
      </c>
      <c r="F428" s="89">
        <f>(C428+D428+E428)/3</f>
        <v>196821.98</v>
      </c>
      <c r="I428" s="98"/>
      <c r="J428" s="98"/>
      <c r="K428" s="98"/>
      <c r="L428" s="98"/>
      <c r="M428" s="98"/>
      <c r="N428" s="98"/>
      <c r="O428" s="98"/>
      <c r="P428" s="98"/>
      <c r="Q428" s="98"/>
      <c r="R428" s="98"/>
      <c r="S428" s="98"/>
      <c r="T428" s="98"/>
      <c r="U428" s="98"/>
      <c r="V428" s="98"/>
      <c r="W428" s="98"/>
      <c r="X428" s="98"/>
      <c r="Y428" s="98"/>
      <c r="Z428" s="98"/>
      <c r="AA428" s="98"/>
      <c r="AB428" s="98"/>
      <c r="AC428" s="98"/>
      <c r="AD428" s="98"/>
      <c r="AE428" s="98"/>
      <c r="AF428" s="98"/>
      <c r="AG428" s="98"/>
      <c r="AH428" s="98"/>
      <c r="AI428" s="98"/>
      <c r="AJ428" s="98"/>
      <c r="AK428" s="98"/>
      <c r="AL428" s="98"/>
      <c r="AM428" s="98"/>
      <c r="AN428" s="98"/>
      <c r="AO428" s="98"/>
      <c r="AP428" s="98"/>
      <c r="AQ428" s="98"/>
      <c r="AR428" s="98"/>
      <c r="AS428" s="98"/>
      <c r="AT428" s="98"/>
      <c r="AU428" s="98"/>
      <c r="AV428" s="98"/>
      <c r="AW428" s="98"/>
      <c r="AX428" s="98"/>
      <c r="AY428" s="98"/>
      <c r="AZ428" s="98"/>
      <c r="BA428" s="98"/>
      <c r="BB428" s="98"/>
      <c r="BC428" s="98"/>
      <c r="BD428" s="98"/>
      <c r="BE428" s="98"/>
      <c r="BF428" s="98"/>
      <c r="BG428" s="98"/>
      <c r="BH428" s="98"/>
      <c r="BI428" s="98"/>
      <c r="BJ428" s="98"/>
      <c r="BK428" s="98"/>
      <c r="BL428" s="98"/>
      <c r="BM428" s="98"/>
      <c r="BN428" s="98"/>
      <c r="BO428" s="98"/>
      <c r="BP428" s="98"/>
      <c r="BQ428" s="98"/>
      <c r="BR428" s="98"/>
      <c r="BS428" s="98"/>
      <c r="BT428" s="98"/>
      <c r="BU428" s="98"/>
      <c r="BV428" s="98"/>
      <c r="BW428" s="98"/>
      <c r="BX428" s="98"/>
      <c r="BY428" s="98"/>
      <c r="BZ428" s="98"/>
      <c r="CA428" s="98"/>
      <c r="CB428" s="98"/>
      <c r="CC428" s="98"/>
      <c r="CD428" s="98"/>
      <c r="CE428" s="98"/>
      <c r="CF428" s="98"/>
      <c r="CG428" s="98"/>
      <c r="CH428" s="98"/>
      <c r="CI428" s="98"/>
      <c r="CJ428" s="98"/>
      <c r="CK428" s="98"/>
      <c r="CL428" s="98"/>
      <c r="CM428" s="98"/>
      <c r="CN428" s="98"/>
      <c r="CO428" s="98"/>
      <c r="CP428" s="98"/>
      <c r="CQ428" s="98"/>
      <c r="CR428" s="98"/>
      <c r="CS428" s="98"/>
      <c r="CT428" s="98"/>
      <c r="CU428" s="98"/>
      <c r="CV428" s="98"/>
      <c r="CW428" s="98"/>
      <c r="CX428" s="98"/>
    </row>
    <row r="429" spans="1:102" ht="15.75">
      <c r="C429" s="90"/>
      <c r="D429" s="91"/>
      <c r="E429" s="92"/>
      <c r="F429" s="91"/>
      <c r="I429" s="98"/>
      <c r="J429" s="98"/>
      <c r="K429" s="98"/>
      <c r="L429" s="98"/>
      <c r="M429" s="98"/>
      <c r="N429" s="98"/>
      <c r="O429" s="98"/>
      <c r="P429" s="98"/>
      <c r="Q429" s="98"/>
      <c r="R429" s="98"/>
      <c r="S429" s="98"/>
      <c r="T429" s="98"/>
      <c r="U429" s="98"/>
      <c r="V429" s="98"/>
      <c r="W429" s="98"/>
      <c r="X429" s="98"/>
      <c r="Y429" s="98"/>
      <c r="Z429" s="98"/>
      <c r="AA429" s="98"/>
      <c r="AB429" s="98"/>
      <c r="AC429" s="98"/>
      <c r="AD429" s="98"/>
      <c r="AE429" s="98"/>
      <c r="AF429" s="98"/>
      <c r="AG429" s="98"/>
      <c r="AH429" s="98"/>
      <c r="AI429" s="98"/>
      <c r="AJ429" s="98"/>
      <c r="AK429" s="98"/>
      <c r="AL429" s="98"/>
      <c r="AM429" s="98"/>
      <c r="AN429" s="98"/>
      <c r="AO429" s="98"/>
      <c r="AP429" s="98"/>
      <c r="AQ429" s="98"/>
      <c r="AR429" s="98"/>
      <c r="AS429" s="98"/>
      <c r="AT429" s="98"/>
      <c r="AU429" s="98"/>
      <c r="AV429" s="98"/>
      <c r="AW429" s="98"/>
      <c r="AX429" s="98"/>
      <c r="AY429" s="98"/>
      <c r="AZ429" s="98"/>
      <c r="BA429" s="98"/>
      <c r="BB429" s="98"/>
      <c r="BC429" s="98"/>
      <c r="BD429" s="98"/>
      <c r="BE429" s="98"/>
      <c r="BF429" s="98"/>
      <c r="BG429" s="98"/>
      <c r="BH429" s="98"/>
      <c r="BI429" s="98"/>
      <c r="BJ429" s="98"/>
      <c r="BK429" s="98"/>
      <c r="BL429" s="98"/>
      <c r="BM429" s="98"/>
      <c r="BN429" s="98"/>
      <c r="BO429" s="98"/>
      <c r="BP429" s="98"/>
      <c r="BQ429" s="98"/>
      <c r="BR429" s="98"/>
      <c r="BS429" s="98"/>
      <c r="BT429" s="98"/>
      <c r="BU429" s="98"/>
      <c r="BV429" s="98"/>
      <c r="BW429" s="98"/>
      <c r="BX429" s="98"/>
      <c r="BY429" s="98"/>
      <c r="BZ429" s="98"/>
      <c r="CA429" s="98"/>
      <c r="CB429" s="98"/>
      <c r="CC429" s="98"/>
      <c r="CD429" s="98"/>
      <c r="CE429" s="98"/>
      <c r="CF429" s="98"/>
      <c r="CG429" s="98"/>
      <c r="CH429" s="98"/>
      <c r="CI429" s="98"/>
      <c r="CJ429" s="98"/>
      <c r="CK429" s="98"/>
      <c r="CL429" s="98"/>
      <c r="CM429" s="98"/>
      <c r="CN429" s="98"/>
      <c r="CO429" s="98"/>
      <c r="CP429" s="98"/>
      <c r="CQ429" s="98"/>
      <c r="CR429" s="98"/>
      <c r="CS429" s="98"/>
      <c r="CT429" s="98"/>
      <c r="CU429" s="98"/>
      <c r="CV429" s="98"/>
      <c r="CW429" s="98"/>
      <c r="CX429" s="98"/>
    </row>
    <row r="430" spans="1:102">
      <c r="C430" s="91"/>
      <c r="D430" s="91" t="s">
        <v>400</v>
      </c>
      <c r="E430" s="92"/>
      <c r="F430" s="93">
        <f>F428+F59</f>
        <v>238086.26</v>
      </c>
      <c r="I430" s="98"/>
      <c r="J430" s="98"/>
      <c r="K430" s="98"/>
      <c r="L430" s="98"/>
      <c r="M430" s="98"/>
      <c r="N430" s="98"/>
      <c r="O430" s="98"/>
      <c r="P430" s="98"/>
      <c r="Q430" s="98"/>
      <c r="R430" s="98"/>
      <c r="S430" s="98"/>
      <c r="T430" s="98"/>
      <c r="U430" s="98"/>
      <c r="V430" s="98"/>
      <c r="W430" s="98"/>
      <c r="X430" s="98"/>
      <c r="Y430" s="98"/>
      <c r="Z430" s="98"/>
      <c r="AA430" s="98"/>
      <c r="AB430" s="98"/>
      <c r="AC430" s="98"/>
      <c r="AD430" s="98"/>
      <c r="AE430" s="98"/>
      <c r="AF430" s="98"/>
      <c r="AG430" s="98"/>
      <c r="AH430" s="98"/>
      <c r="AI430" s="98"/>
      <c r="AJ430" s="98"/>
      <c r="AK430" s="98"/>
      <c r="AL430" s="98"/>
      <c r="AM430" s="98"/>
      <c r="AN430" s="98"/>
      <c r="AO430" s="98"/>
      <c r="AP430" s="98"/>
      <c r="AQ430" s="98"/>
      <c r="AR430" s="98"/>
      <c r="AS430" s="98"/>
      <c r="AT430" s="98"/>
      <c r="AU430" s="98"/>
      <c r="AV430" s="98"/>
      <c r="AW430" s="98"/>
      <c r="AX430" s="98"/>
      <c r="AY430" s="98"/>
      <c r="AZ430" s="98"/>
      <c r="BA430" s="98"/>
      <c r="BB430" s="98"/>
      <c r="BC430" s="98"/>
      <c r="BD430" s="98"/>
      <c r="BE430" s="98"/>
      <c r="BF430" s="98"/>
      <c r="BG430" s="98"/>
      <c r="BH430" s="98"/>
      <c r="BI430" s="98"/>
      <c r="BJ430" s="98"/>
      <c r="BK430" s="98"/>
      <c r="BL430" s="98"/>
      <c r="BM430" s="98"/>
      <c r="BN430" s="98"/>
      <c r="BO430" s="98"/>
      <c r="BP430" s="98"/>
      <c r="BQ430" s="98"/>
      <c r="BR430" s="98"/>
      <c r="BS430" s="98"/>
      <c r="BT430" s="98"/>
      <c r="BU430" s="98"/>
      <c r="BV430" s="98"/>
      <c r="BW430" s="98"/>
      <c r="BX430" s="98"/>
      <c r="BY430" s="98"/>
      <c r="BZ430" s="98"/>
      <c r="CA430" s="98"/>
      <c r="CB430" s="98"/>
      <c r="CC430" s="98"/>
      <c r="CD430" s="98"/>
      <c r="CE430" s="98"/>
      <c r="CF430" s="98"/>
      <c r="CG430" s="98"/>
      <c r="CH430" s="98"/>
      <c r="CI430" s="98"/>
      <c r="CJ430" s="98"/>
      <c r="CK430" s="98"/>
      <c r="CL430" s="98"/>
      <c r="CM430" s="98"/>
      <c r="CN430" s="98"/>
      <c r="CO430" s="98"/>
      <c r="CP430" s="98"/>
      <c r="CQ430" s="98"/>
      <c r="CR430" s="98"/>
      <c r="CS430" s="98"/>
      <c r="CT430" s="98"/>
      <c r="CU430" s="98"/>
      <c r="CV430" s="98"/>
      <c r="CW430" s="98"/>
      <c r="CX430" s="98"/>
    </row>
    <row r="431" spans="1:102">
      <c r="I431" s="98"/>
      <c r="J431" s="98"/>
      <c r="K431" s="98"/>
      <c r="L431" s="98"/>
      <c r="M431" s="98"/>
      <c r="N431" s="98"/>
      <c r="O431" s="98"/>
      <c r="P431" s="98"/>
      <c r="Q431" s="98"/>
      <c r="R431" s="98"/>
      <c r="S431" s="98"/>
      <c r="T431" s="98"/>
      <c r="U431" s="98"/>
      <c r="V431" s="98"/>
      <c r="W431" s="98"/>
      <c r="X431" s="98"/>
      <c r="Y431" s="98"/>
      <c r="Z431" s="98"/>
      <c r="AA431" s="98"/>
      <c r="AB431" s="98"/>
      <c r="AC431" s="98"/>
      <c r="AD431" s="98"/>
      <c r="AE431" s="98"/>
      <c r="AF431" s="98"/>
      <c r="AG431" s="98"/>
      <c r="AH431" s="98"/>
      <c r="AI431" s="98"/>
      <c r="AJ431" s="98"/>
      <c r="AK431" s="98"/>
      <c r="AL431" s="98"/>
      <c r="AM431" s="98"/>
      <c r="AN431" s="98"/>
      <c r="AO431" s="98"/>
      <c r="AP431" s="98"/>
      <c r="AQ431" s="98"/>
      <c r="AR431" s="98"/>
      <c r="AS431" s="98"/>
      <c r="AT431" s="98"/>
      <c r="AU431" s="98"/>
      <c r="AV431" s="98"/>
      <c r="AW431" s="98"/>
      <c r="AX431" s="98"/>
      <c r="AY431" s="98"/>
      <c r="AZ431" s="98"/>
      <c r="BA431" s="98"/>
      <c r="BB431" s="98"/>
      <c r="BC431" s="98"/>
      <c r="BD431" s="98"/>
      <c r="BE431" s="98"/>
      <c r="BF431" s="98"/>
      <c r="BG431" s="98"/>
      <c r="BH431" s="98"/>
      <c r="BI431" s="98"/>
      <c r="BJ431" s="98"/>
      <c r="BK431" s="98"/>
      <c r="BL431" s="98"/>
      <c r="BM431" s="98"/>
      <c r="BN431" s="98"/>
      <c r="BO431" s="98"/>
      <c r="BP431" s="98"/>
      <c r="BQ431" s="98"/>
      <c r="BR431" s="98"/>
      <c r="BS431" s="98"/>
      <c r="BT431" s="98"/>
      <c r="BU431" s="98"/>
      <c r="BV431" s="98"/>
      <c r="BW431" s="98"/>
      <c r="BX431" s="98"/>
      <c r="BY431" s="98"/>
      <c r="BZ431" s="98"/>
      <c r="CA431" s="98"/>
      <c r="CB431" s="98"/>
      <c r="CC431" s="98"/>
      <c r="CD431" s="98"/>
      <c r="CE431" s="98"/>
      <c r="CF431" s="98"/>
      <c r="CG431" s="98"/>
      <c r="CH431" s="98"/>
      <c r="CI431" s="98"/>
      <c r="CJ431" s="98"/>
      <c r="CK431" s="98"/>
      <c r="CL431" s="98"/>
      <c r="CM431" s="98"/>
      <c r="CN431" s="98"/>
      <c r="CO431" s="98"/>
      <c r="CP431" s="98"/>
      <c r="CQ431" s="98"/>
      <c r="CR431" s="98"/>
      <c r="CS431" s="98"/>
      <c r="CT431" s="98"/>
      <c r="CU431" s="98"/>
      <c r="CV431" s="98"/>
      <c r="CW431" s="98"/>
      <c r="CX431" s="98"/>
    </row>
    <row r="432" spans="1:102">
      <c r="I432" s="98"/>
      <c r="J432" s="98"/>
      <c r="K432" s="98"/>
      <c r="L432" s="98"/>
      <c r="M432" s="98"/>
      <c r="N432" s="98"/>
      <c r="O432" s="98"/>
      <c r="P432" s="98"/>
      <c r="Q432" s="98"/>
      <c r="R432" s="98"/>
      <c r="S432" s="98"/>
      <c r="T432" s="98"/>
      <c r="U432" s="98"/>
      <c r="V432" s="98"/>
      <c r="W432" s="98"/>
      <c r="X432" s="98"/>
      <c r="Y432" s="98"/>
      <c r="Z432" s="98"/>
      <c r="AA432" s="98"/>
      <c r="AB432" s="98"/>
      <c r="AC432" s="98"/>
      <c r="AD432" s="98"/>
      <c r="AE432" s="98"/>
      <c r="AF432" s="98"/>
      <c r="AG432" s="98"/>
      <c r="AH432" s="98"/>
      <c r="AI432" s="98"/>
      <c r="AJ432" s="98"/>
      <c r="AK432" s="98"/>
      <c r="AL432" s="98"/>
      <c r="AM432" s="98"/>
      <c r="AN432" s="98"/>
      <c r="AO432" s="98"/>
      <c r="AP432" s="98"/>
      <c r="AQ432" s="98"/>
      <c r="AR432" s="98"/>
      <c r="AS432" s="98"/>
      <c r="AT432" s="98"/>
      <c r="AU432" s="98"/>
      <c r="AV432" s="98"/>
      <c r="AW432" s="98"/>
      <c r="AX432" s="98"/>
      <c r="AY432" s="98"/>
      <c r="AZ432" s="98"/>
      <c r="BA432" s="98"/>
      <c r="BB432" s="98"/>
      <c r="BC432" s="98"/>
      <c r="BD432" s="98"/>
      <c r="BE432" s="98"/>
      <c r="BF432" s="98"/>
      <c r="BG432" s="98"/>
      <c r="BH432" s="98"/>
      <c r="BI432" s="98"/>
      <c r="BJ432" s="98"/>
      <c r="BK432" s="98"/>
      <c r="BL432" s="98"/>
      <c r="BM432" s="98"/>
      <c r="BN432" s="98"/>
      <c r="BO432" s="98"/>
      <c r="BP432" s="98"/>
      <c r="BQ432" s="98"/>
      <c r="BR432" s="98"/>
      <c r="BS432" s="98"/>
      <c r="BT432" s="98"/>
      <c r="BU432" s="98"/>
      <c r="BV432" s="98"/>
      <c r="BW432" s="98"/>
      <c r="BX432" s="98"/>
      <c r="BY432" s="98"/>
      <c r="BZ432" s="98"/>
      <c r="CA432" s="98"/>
      <c r="CB432" s="98"/>
      <c r="CC432" s="98"/>
      <c r="CD432" s="98"/>
      <c r="CE432" s="98"/>
      <c r="CF432" s="98"/>
      <c r="CG432" s="98"/>
      <c r="CH432" s="98"/>
      <c r="CI432" s="98"/>
      <c r="CJ432" s="98"/>
      <c r="CK432" s="98"/>
      <c r="CL432" s="98"/>
      <c r="CM432" s="98"/>
      <c r="CN432" s="98"/>
      <c r="CO432" s="98"/>
      <c r="CP432" s="98"/>
      <c r="CQ432" s="98"/>
      <c r="CR432" s="98"/>
      <c r="CS432" s="98"/>
      <c r="CT432" s="98"/>
      <c r="CU432" s="98"/>
      <c r="CV432" s="98"/>
      <c r="CW432" s="98"/>
      <c r="CX432" s="98"/>
    </row>
    <row r="433" spans="2:102">
      <c r="B433" s="3" t="s">
        <v>401</v>
      </c>
      <c r="I433" s="98"/>
      <c r="J433" s="98"/>
      <c r="K433" s="98"/>
      <c r="L433" s="98"/>
      <c r="M433" s="98"/>
      <c r="N433" s="98"/>
      <c r="O433" s="98"/>
      <c r="P433" s="98"/>
      <c r="Q433" s="98"/>
      <c r="R433" s="98"/>
      <c r="S433" s="98"/>
      <c r="T433" s="98"/>
      <c r="U433" s="98"/>
      <c r="V433" s="98"/>
      <c r="W433" s="98"/>
      <c r="X433" s="98"/>
      <c r="Y433" s="98"/>
      <c r="Z433" s="98"/>
      <c r="AA433" s="98"/>
      <c r="AB433" s="98"/>
      <c r="AC433" s="98"/>
      <c r="AD433" s="98"/>
      <c r="AE433" s="98"/>
      <c r="AF433" s="98"/>
      <c r="AG433" s="98"/>
      <c r="AH433" s="98"/>
      <c r="AI433" s="98"/>
      <c r="AJ433" s="98"/>
      <c r="AK433" s="98"/>
      <c r="AL433" s="98"/>
      <c r="AM433" s="98"/>
      <c r="AN433" s="98"/>
      <c r="AO433" s="98"/>
      <c r="AP433" s="98"/>
      <c r="AQ433" s="98"/>
      <c r="AR433" s="98"/>
      <c r="AS433" s="98"/>
      <c r="AT433" s="98"/>
      <c r="AU433" s="98"/>
      <c r="AV433" s="98"/>
      <c r="AW433" s="98"/>
      <c r="AX433" s="98"/>
      <c r="AY433" s="98"/>
      <c r="AZ433" s="98"/>
      <c r="BA433" s="98"/>
      <c r="BB433" s="98"/>
      <c r="BC433" s="98"/>
      <c r="BD433" s="98"/>
      <c r="BE433" s="98"/>
      <c r="BF433" s="98"/>
      <c r="BG433" s="98"/>
      <c r="BH433" s="98"/>
      <c r="BI433" s="98"/>
      <c r="BJ433" s="98"/>
      <c r="BK433" s="98"/>
      <c r="BL433" s="98"/>
      <c r="BM433" s="98"/>
      <c r="BN433" s="98"/>
      <c r="BO433" s="98"/>
      <c r="BP433" s="98"/>
      <c r="BQ433" s="98"/>
      <c r="BR433" s="98"/>
      <c r="BS433" s="98"/>
      <c r="BT433" s="98"/>
      <c r="BU433" s="98"/>
      <c r="BV433" s="98"/>
      <c r="BW433" s="98"/>
      <c r="BX433" s="98"/>
      <c r="BY433" s="98"/>
      <c r="BZ433" s="98"/>
      <c r="CA433" s="98"/>
      <c r="CB433" s="98"/>
      <c r="CC433" s="98"/>
      <c r="CD433" s="98"/>
      <c r="CE433" s="98"/>
      <c r="CF433" s="98"/>
      <c r="CG433" s="98"/>
      <c r="CH433" s="98"/>
      <c r="CI433" s="98"/>
      <c r="CJ433" s="98"/>
      <c r="CK433" s="98"/>
      <c r="CL433" s="98"/>
      <c r="CM433" s="98"/>
      <c r="CN433" s="98"/>
      <c r="CO433" s="98"/>
      <c r="CP433" s="98"/>
      <c r="CQ433" s="98"/>
      <c r="CR433" s="98"/>
      <c r="CS433" s="98"/>
      <c r="CT433" s="98"/>
      <c r="CU433" s="98"/>
      <c r="CV433" s="98"/>
      <c r="CW433" s="98"/>
      <c r="CX433" s="98"/>
    </row>
    <row r="434" spans="2:102">
      <c r="B434" s="3" t="s">
        <v>402</v>
      </c>
      <c r="I434" s="98"/>
      <c r="J434" s="98"/>
      <c r="K434" s="98"/>
      <c r="L434" s="98"/>
      <c r="M434" s="98"/>
      <c r="N434" s="98"/>
      <c r="O434" s="98"/>
      <c r="P434" s="98"/>
      <c r="Q434" s="98"/>
      <c r="R434" s="98"/>
      <c r="S434" s="98"/>
      <c r="T434" s="98"/>
      <c r="U434" s="98"/>
      <c r="V434" s="98"/>
      <c r="W434" s="98"/>
      <c r="X434" s="98"/>
      <c r="Y434" s="98"/>
      <c r="Z434" s="98"/>
      <c r="AA434" s="98"/>
      <c r="AB434" s="98"/>
      <c r="AC434" s="98"/>
      <c r="AD434" s="98"/>
      <c r="AE434" s="98"/>
      <c r="AF434" s="98"/>
      <c r="AG434" s="98"/>
      <c r="AH434" s="98"/>
      <c r="AI434" s="98"/>
      <c r="AJ434" s="98"/>
      <c r="AK434" s="98"/>
      <c r="AL434" s="98"/>
      <c r="AM434" s="98"/>
      <c r="AN434" s="98"/>
      <c r="AO434" s="98"/>
      <c r="AP434" s="98"/>
      <c r="AQ434" s="98"/>
      <c r="AR434" s="98"/>
      <c r="AS434" s="98"/>
      <c r="AT434" s="98"/>
      <c r="AU434" s="98"/>
      <c r="AV434" s="98"/>
      <c r="AW434" s="98"/>
      <c r="AX434" s="98"/>
      <c r="AY434" s="98"/>
      <c r="AZ434" s="98"/>
      <c r="BA434" s="98"/>
      <c r="BB434" s="98"/>
      <c r="BC434" s="98"/>
      <c r="BD434" s="98"/>
      <c r="BE434" s="98"/>
      <c r="BF434" s="98"/>
      <c r="BG434" s="98"/>
      <c r="BH434" s="98"/>
      <c r="BI434" s="98"/>
      <c r="BJ434" s="98"/>
      <c r="BK434" s="98"/>
      <c r="BL434" s="98"/>
      <c r="BM434" s="98"/>
      <c r="BN434" s="98"/>
      <c r="BO434" s="98"/>
      <c r="BP434" s="98"/>
      <c r="BQ434" s="98"/>
      <c r="BR434" s="98"/>
      <c r="BS434" s="98"/>
      <c r="BT434" s="98"/>
      <c r="BU434" s="98"/>
      <c r="BV434" s="98"/>
      <c r="BW434" s="98"/>
      <c r="BX434" s="98"/>
      <c r="BY434" s="98"/>
      <c r="BZ434" s="98"/>
      <c r="CA434" s="98"/>
      <c r="CB434" s="98"/>
      <c r="CC434" s="98"/>
      <c r="CD434" s="98"/>
      <c r="CE434" s="98"/>
      <c r="CF434" s="98"/>
      <c r="CG434" s="98"/>
      <c r="CH434" s="98"/>
      <c r="CI434" s="98"/>
      <c r="CJ434" s="98"/>
      <c r="CK434" s="98"/>
      <c r="CL434" s="98"/>
      <c r="CM434" s="98"/>
      <c r="CN434" s="98"/>
      <c r="CO434" s="98"/>
      <c r="CP434" s="98"/>
      <c r="CQ434" s="98"/>
      <c r="CR434" s="98"/>
      <c r="CS434" s="98"/>
      <c r="CT434" s="98"/>
      <c r="CU434" s="98"/>
      <c r="CV434" s="98"/>
      <c r="CW434" s="98"/>
      <c r="CX434" s="98"/>
    </row>
    <row r="435" spans="2:102" ht="15.75">
      <c r="B435" s="189" t="s">
        <v>403</v>
      </c>
      <c r="C435" s="190"/>
      <c r="D435" s="86"/>
      <c r="E435" s="86"/>
      <c r="F435" s="86"/>
    </row>
    <row r="436" spans="2:102" ht="12.75" customHeight="1">
      <c r="B436" s="189" t="s">
        <v>446</v>
      </c>
      <c r="C436" s="188"/>
    </row>
    <row r="437" spans="2:102">
      <c r="B437" s="3" t="s">
        <v>404</v>
      </c>
    </row>
    <row r="438" spans="2:102" ht="13.5" customHeight="1">
      <c r="B438" s="3" t="s">
        <v>405</v>
      </c>
    </row>
    <row r="439" spans="2:102">
      <c r="B439" s="26" t="s">
        <v>447</v>
      </c>
    </row>
    <row r="440" spans="2:102">
      <c r="B440" s="3"/>
    </row>
    <row r="441" spans="2:102">
      <c r="B441" s="3" t="s">
        <v>406</v>
      </c>
    </row>
    <row r="442" spans="2:102">
      <c r="B442" s="3" t="s">
        <v>407</v>
      </c>
    </row>
    <row r="443" spans="2:102">
      <c r="B443" s="3" t="s">
        <v>408</v>
      </c>
    </row>
    <row r="444" spans="2:102">
      <c r="B444" s="3" t="s">
        <v>409</v>
      </c>
    </row>
    <row r="445" spans="2:102">
      <c r="B445" s="3" t="s">
        <v>410</v>
      </c>
    </row>
    <row r="446" spans="2:102">
      <c r="B446" s="3" t="s">
        <v>411</v>
      </c>
    </row>
    <row r="447" spans="2:102">
      <c r="B447" s="3" t="s">
        <v>412</v>
      </c>
    </row>
    <row r="448" spans="2:102">
      <c r="B448" s="3" t="s">
        <v>413</v>
      </c>
    </row>
    <row r="449" spans="2:2">
      <c r="B449" s="3" t="s">
        <v>414</v>
      </c>
    </row>
    <row r="450" spans="2:2">
      <c r="B450" s="3" t="s">
        <v>415</v>
      </c>
    </row>
  </sheetData>
  <mergeCells count="37">
    <mergeCell ref="A49:A56"/>
    <mergeCell ref="H49:H56"/>
    <mergeCell ref="H5:H6"/>
    <mergeCell ref="G20:G24"/>
    <mergeCell ref="H20:H24"/>
    <mergeCell ref="G31:G35"/>
    <mergeCell ref="H31:H35"/>
    <mergeCell ref="G40:G44"/>
    <mergeCell ref="H40:H44"/>
    <mergeCell ref="G5:G6"/>
    <mergeCell ref="G49:G56"/>
    <mergeCell ref="D31:D35"/>
    <mergeCell ref="A5:A6"/>
    <mergeCell ref="A20:A24"/>
    <mergeCell ref="A31:A35"/>
    <mergeCell ref="A40:A44"/>
    <mergeCell ref="F5:F6"/>
    <mergeCell ref="F20:F24"/>
    <mergeCell ref="F49:F56"/>
    <mergeCell ref="F40:F44"/>
    <mergeCell ref="F31:F35"/>
    <mergeCell ref="D40:D44"/>
    <mergeCell ref="D49:D56"/>
    <mergeCell ref="C5:C6"/>
    <mergeCell ref="D5:D6"/>
    <mergeCell ref="E5:E6"/>
    <mergeCell ref="E20:E24"/>
    <mergeCell ref="E31:E35"/>
    <mergeCell ref="E40:E44"/>
    <mergeCell ref="E49:E56"/>
    <mergeCell ref="B7:E7"/>
    <mergeCell ref="B5:B6"/>
    <mergeCell ref="C20:C24"/>
    <mergeCell ref="C31:C35"/>
    <mergeCell ref="C40:C44"/>
    <mergeCell ref="C49:C56"/>
    <mergeCell ref="D20:D24"/>
  </mergeCells>
  <pageMargins left="0.7" right="0.7" top="0.75" bottom="0.75" header="0.3" footer="0.3"/>
  <pageSetup paperSize="9" scale="41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31" sqref="F31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2026-06-01T11:07:54Z</dcterms:modified>
</cp:coreProperties>
</file>