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2" windowWidth="19092" windowHeight="11772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P3" i="1"/>
  <c r="P7"/>
  <c r="P18"/>
  <c r="P10"/>
  <c r="I38"/>
  <c r="J38" s="1"/>
  <c r="J37"/>
  <c r="M37" s="1"/>
  <c r="I37"/>
  <c r="I36"/>
  <c r="J36" s="1"/>
  <c r="J35"/>
  <c r="M35" s="1"/>
  <c r="I35"/>
  <c r="I34"/>
  <c r="J34" s="1"/>
  <c r="I33"/>
  <c r="J33" s="1"/>
  <c r="M33" s="1"/>
  <c r="I32"/>
  <c r="J32" s="1"/>
  <c r="J31"/>
  <c r="M31" s="1"/>
  <c r="I31"/>
  <c r="I30"/>
  <c r="J30" s="1"/>
  <c r="J29"/>
  <c r="M29" s="1"/>
  <c r="I29"/>
  <c r="I28"/>
  <c r="J28" s="1"/>
  <c r="I27"/>
  <c r="J27" s="1"/>
  <c r="M27" s="1"/>
  <c r="I26"/>
  <c r="J26" s="1"/>
  <c r="J25"/>
  <c r="M25" s="1"/>
  <c r="I25"/>
  <c r="I24"/>
  <c r="J24" s="1"/>
  <c r="J23"/>
  <c r="M23" s="1"/>
  <c r="I23"/>
  <c r="I22"/>
  <c r="J22" s="1"/>
  <c r="J21"/>
  <c r="M21" s="1"/>
  <c r="I21"/>
  <c r="I20"/>
  <c r="J20" s="1"/>
  <c r="I19"/>
  <c r="J19" s="1"/>
  <c r="M19" s="1"/>
  <c r="I18"/>
  <c r="J18" s="1"/>
  <c r="J17"/>
  <c r="M17" s="1"/>
  <c r="I17"/>
  <c r="I16"/>
  <c r="J16" s="1"/>
  <c r="I15"/>
  <c r="J15" s="1"/>
  <c r="M15" s="1"/>
  <c r="I14"/>
  <c r="J14" s="1"/>
  <c r="J13"/>
  <c r="M13" s="1"/>
  <c r="I13"/>
  <c r="I12"/>
  <c r="J12" s="1"/>
  <c r="I11"/>
  <c r="J11" s="1"/>
  <c r="M11" s="1"/>
  <c r="I10"/>
  <c r="J10" s="1"/>
  <c r="I9"/>
  <c r="J9" s="1"/>
  <c r="M9" s="1"/>
  <c r="I8"/>
  <c r="J8" s="1"/>
  <c r="J7"/>
  <c r="M7" s="1"/>
  <c r="I7"/>
  <c r="I6"/>
  <c r="J6" s="1"/>
  <c r="J5"/>
  <c r="M5" s="1"/>
  <c r="I5"/>
  <c r="I4"/>
  <c r="J4" s="1"/>
  <c r="M3"/>
  <c r="I3"/>
  <c r="J3" s="1"/>
  <c r="M4" l="1"/>
  <c r="K4"/>
  <c r="L4" s="1"/>
  <c r="M8"/>
  <c r="K8"/>
  <c r="L8" s="1"/>
  <c r="M12"/>
  <c r="K12"/>
  <c r="L12" s="1"/>
  <c r="M16"/>
  <c r="K16"/>
  <c r="L16" s="1"/>
  <c r="M20"/>
  <c r="K20"/>
  <c r="L20" s="1"/>
  <c r="M24"/>
  <c r="K24"/>
  <c r="L24" s="1"/>
  <c r="M28"/>
  <c r="K28"/>
  <c r="L28" s="1"/>
  <c r="M32"/>
  <c r="K32"/>
  <c r="L32" s="1"/>
  <c r="M36"/>
  <c r="K36"/>
  <c r="L36" s="1"/>
  <c r="M6"/>
  <c r="K6"/>
  <c r="L6" s="1"/>
  <c r="M10"/>
  <c r="K10"/>
  <c r="L10" s="1"/>
  <c r="M14"/>
  <c r="K14"/>
  <c r="L14" s="1"/>
  <c r="M18"/>
  <c r="K18"/>
  <c r="L18" s="1"/>
  <c r="M22"/>
  <c r="K22"/>
  <c r="L22" s="1"/>
  <c r="M26"/>
  <c r="K26"/>
  <c r="L26" s="1"/>
  <c r="M30"/>
  <c r="K30"/>
  <c r="L30" s="1"/>
  <c r="M34"/>
  <c r="M39" s="1"/>
  <c r="K34"/>
  <c r="L34" s="1"/>
  <c r="M38"/>
  <c r="K38"/>
  <c r="L38" s="1"/>
  <c r="K5"/>
  <c r="L5" s="1"/>
  <c r="K7"/>
  <c r="L7" s="1"/>
  <c r="K9"/>
  <c r="L9" s="1"/>
  <c r="K11"/>
  <c r="L11" s="1"/>
  <c r="K13"/>
  <c r="L13" s="1"/>
  <c r="K15"/>
  <c r="L15" s="1"/>
  <c r="K17"/>
  <c r="L17" s="1"/>
  <c r="K19"/>
  <c r="L19" s="1"/>
  <c r="K21"/>
  <c r="L21" s="1"/>
  <c r="K23"/>
  <c r="L23" s="1"/>
  <c r="K25"/>
  <c r="L25" s="1"/>
  <c r="K27"/>
  <c r="L27" s="1"/>
  <c r="K29"/>
  <c r="L29" s="1"/>
  <c r="K31"/>
  <c r="L31" s="1"/>
  <c r="K33"/>
  <c r="L33" s="1"/>
  <c r="K35"/>
  <c r="L35" s="1"/>
  <c r="K37"/>
  <c r="L37" s="1"/>
  <c r="K3"/>
  <c r="L3" s="1"/>
  <c r="O38" l="1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4"/>
  <c r="O3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7"/>
  <c r="P16"/>
  <c r="P15"/>
  <c r="P14"/>
  <c r="P13"/>
  <c r="P12"/>
  <c r="P11"/>
  <c r="P9"/>
  <c r="P8"/>
  <c r="P6"/>
  <c r="P5"/>
  <c r="P4"/>
  <c r="Q4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"/>
  <c r="P39" l="1"/>
  <c r="O39"/>
  <c r="Q39"/>
</calcChain>
</file>

<file path=xl/sharedStrings.xml><?xml version="1.0" encoding="utf-8"?>
<sst xmlns="http://schemas.openxmlformats.org/spreadsheetml/2006/main" count="122" uniqueCount="76">
  <si>
    <t>Наименование ТРУ</t>
  </si>
  <si>
    <t>ОКПД2</t>
  </si>
  <si>
    <t>ед.изм.</t>
  </si>
  <si>
    <t>кол-во</t>
  </si>
  <si>
    <t>Предложение № 1</t>
  </si>
  <si>
    <t>Предложение № 2</t>
  </si>
  <si>
    <t>Предложение № 3</t>
  </si>
  <si>
    <t>кол-во значений</t>
  </si>
  <si>
    <t>средняя цена за ед.</t>
  </si>
  <si>
    <t>средняя цена за ед.с округл.</t>
  </si>
  <si>
    <t>Ω</t>
  </si>
  <si>
    <t>коэф. вариации v</t>
  </si>
  <si>
    <t>НМЦК с округл.</t>
  </si>
  <si>
    <t>шт</t>
  </si>
  <si>
    <t>Итого:</t>
  </si>
  <si>
    <t>Папка-регистратор с арочным механизмом (зеленая)</t>
  </si>
  <si>
    <t>Бумага для принтера</t>
  </si>
  <si>
    <t>пачки</t>
  </si>
  <si>
    <t>Пленка для ламинирования А4</t>
  </si>
  <si>
    <t>Клей ПВА</t>
  </si>
  <si>
    <t>Клей-карандаш</t>
  </si>
  <si>
    <t>Корректирующая жидкость</t>
  </si>
  <si>
    <t>Ластик</t>
  </si>
  <si>
    <t>Маркеры-текстовыделители, 3-4 цвета</t>
  </si>
  <si>
    <t>Ножницы</t>
  </si>
  <si>
    <t>Ручки шариковые синие</t>
  </si>
  <si>
    <t xml:space="preserve">Ручки шариковые красные </t>
  </si>
  <si>
    <t>Скобы к степлеру №10</t>
  </si>
  <si>
    <t xml:space="preserve">Блокноты </t>
  </si>
  <si>
    <t>Тетрадь в клетку 48 лист</t>
  </si>
  <si>
    <t>Скрепки 28 мм</t>
  </si>
  <si>
    <t>Скрепки гофрированные 50 мм</t>
  </si>
  <si>
    <t xml:space="preserve">Нож канцелярский </t>
  </si>
  <si>
    <t>Лезвия к канцелярскому ножу</t>
  </si>
  <si>
    <t>Степлер №10</t>
  </si>
  <si>
    <t>Скотч двухсторонний</t>
  </si>
  <si>
    <t>Бумага для записей с липким краем  цветная</t>
  </si>
  <si>
    <t xml:space="preserve">Бумага для записей </t>
  </si>
  <si>
    <t>Линейки 30 см (не прозрачные)</t>
  </si>
  <si>
    <t>Карандаш простой</t>
  </si>
  <si>
    <r>
      <t>Упаковочная прозрачная клейкая лента</t>
    </r>
    <r>
      <rPr>
        <sz val="11"/>
        <color theme="1"/>
        <rFont val="Calibri"/>
        <family val="2"/>
        <charset val="204"/>
        <scheme val="minor"/>
      </rPr>
      <t xml:space="preserve"> (скотч широкий)</t>
    </r>
  </si>
  <si>
    <t>Мультифоры А4 (плотные)</t>
  </si>
  <si>
    <t>Папка-скоросшиватель пластиковая</t>
  </si>
  <si>
    <t>Зажимы для бумаг  51 мм черные</t>
  </si>
  <si>
    <t>Папка-уголок пластиковая</t>
  </si>
  <si>
    <t>Зажимы для бумаг (19/25/32) мм черные</t>
  </si>
  <si>
    <t>Антистеплер</t>
  </si>
  <si>
    <t>Краска штампельная для канцелярских работ</t>
  </si>
  <si>
    <t>22.29.25.000</t>
  </si>
  <si>
    <t>17.23.13.130</t>
  </si>
  <si>
    <t>17.23.13.193</t>
  </si>
  <si>
    <t>17.12.14.160</t>
  </si>
  <si>
    <t>22.21.42.120</t>
  </si>
  <si>
    <t>20.52.10.190</t>
  </si>
  <si>
    <t>20.52.10.190 </t>
  </si>
  <si>
    <t>20.30.22.160</t>
  </si>
  <si>
    <t>25.13.73.210</t>
  </si>
  <si>
    <t>32.99.12.120</t>
  </si>
  <si>
    <t>25.71.11.120</t>
  </si>
  <si>
    <t>32.99.12.110</t>
  </si>
  <si>
    <t>25.93.14.140</t>
  </si>
  <si>
    <t>17.23.13.191</t>
  </si>
  <si>
    <t>17.23.13.194</t>
  </si>
  <si>
    <t>25.99.23.000</t>
  </si>
  <si>
    <t>25.71.11.130</t>
  </si>
  <si>
    <t>22.29.21.000</t>
  </si>
  <si>
    <t>17.23.13.199</t>
  </si>
  <si>
    <t>26.51.33.141</t>
  </si>
  <si>
    <t>32.99.15.110</t>
  </si>
  <si>
    <t>20.59.30.190</t>
  </si>
  <si>
    <t>27.20.23.190 </t>
  </si>
  <si>
    <t>Флажки-закладки Стрелка</t>
  </si>
  <si>
    <t>Папка - скоросшиватель картонная, 20 шт./уп.</t>
  </si>
  <si>
    <t>Папка ДЕЛО без скоросшивателя (не плотная), 100 шт./уп.</t>
  </si>
  <si>
    <t>Батарейки аккумуляторные, бл/2шт</t>
  </si>
  <si>
    <t>упак</t>
  </si>
</sst>
</file>

<file path=xl/styles.xml><?xml version="1.0" encoding="utf-8"?>
<styleSheet xmlns="http://schemas.openxmlformats.org/spreadsheetml/2006/main">
  <numFmts count="1">
    <numFmt numFmtId="164" formatCode="#,##0.00000"/>
  </numFmts>
  <fonts count="9">
    <font>
      <sz val="11"/>
      <color theme="1"/>
      <name val="Calibri"/>
      <family val="2"/>
      <charset val="204"/>
      <scheme val="minor"/>
    </font>
    <font>
      <sz val="10"/>
      <name val="Palatino Linotype"/>
      <family val="1"/>
      <charset val="204"/>
    </font>
    <font>
      <b/>
      <sz val="10"/>
      <name val="Palatino Linotype"/>
      <family val="1"/>
      <charset val="204"/>
    </font>
    <font>
      <sz val="10"/>
      <color theme="1"/>
      <name val="Palatino Linotype"/>
      <family val="1"/>
      <charset val="204"/>
    </font>
    <font>
      <b/>
      <sz val="10"/>
      <color theme="1"/>
      <name val="Palatino Linotype"/>
      <family val="1"/>
      <charset val="204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0" fillId="3" borderId="0" xfId="0" applyFill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" fontId="0" fillId="0" borderId="0" xfId="0" applyNumberFormat="1" applyAlignment="1">
      <alignment horizontal="right" vertical="top"/>
    </xf>
    <xf numFmtId="4" fontId="0" fillId="0" borderId="0" xfId="0" applyNumberFormat="1"/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6" fillId="3" borderId="1" xfId="0" applyFont="1" applyFill="1" applyBorder="1" applyAlignment="1">
      <alignment vertical="center" wrapText="1"/>
    </xf>
    <xf numFmtId="0" fontId="4" fillId="0" borderId="1" xfId="0" applyFont="1" applyBorder="1"/>
    <xf numFmtId="0" fontId="8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4" fontId="0" fillId="0" borderId="0" xfId="0" applyNumberFormat="1" applyFill="1" applyAlignment="1">
      <alignment horizontal="right" vertical="top"/>
    </xf>
    <xf numFmtId="0" fontId="4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9"/>
  <sheetViews>
    <sheetView tabSelected="1" topLeftCell="A31" zoomScale="90" zoomScaleNormal="90" workbookViewId="0">
      <selection activeCell="C36" sqref="C36"/>
    </sheetView>
  </sheetViews>
  <sheetFormatPr defaultRowHeight="14.4"/>
  <cols>
    <col min="1" max="1" width="25.88671875" customWidth="1"/>
    <col min="2" max="2" width="13.44140625" style="40" customWidth="1"/>
    <col min="3" max="3" width="10.5546875" customWidth="1"/>
    <col min="9" max="9" width="11.44140625" customWidth="1"/>
    <col min="13" max="13" width="23.109375" customWidth="1"/>
    <col min="15" max="17" width="13.5546875" bestFit="1" customWidth="1"/>
  </cols>
  <sheetData>
    <row r="1" spans="1:17" ht="60">
      <c r="A1" s="1" t="s">
        <v>0</v>
      </c>
      <c r="B1" s="16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3" t="s">
        <v>10</v>
      </c>
      <c r="L1" s="2" t="s">
        <v>11</v>
      </c>
      <c r="M1" s="2" t="s">
        <v>12</v>
      </c>
    </row>
    <row r="2" spans="1:17" ht="15">
      <c r="A2" s="4">
        <v>2</v>
      </c>
      <c r="B2" s="17">
        <v>3</v>
      </c>
      <c r="C2" s="22">
        <v>4</v>
      </c>
      <c r="D2" s="4">
        <v>5</v>
      </c>
      <c r="E2" s="4">
        <v>6</v>
      </c>
      <c r="F2" s="4">
        <v>7</v>
      </c>
      <c r="G2" s="22">
        <v>8</v>
      </c>
      <c r="H2" s="4">
        <v>9</v>
      </c>
      <c r="I2" s="23">
        <v>10</v>
      </c>
      <c r="J2" s="4">
        <v>11</v>
      </c>
      <c r="K2" s="23">
        <v>12</v>
      </c>
      <c r="L2" s="23">
        <v>13</v>
      </c>
      <c r="M2" s="24">
        <v>14</v>
      </c>
    </row>
    <row r="3" spans="1:17" ht="45.75" customHeight="1">
      <c r="A3" s="25" t="s">
        <v>15</v>
      </c>
      <c r="B3" s="18" t="s">
        <v>48</v>
      </c>
      <c r="C3" s="26" t="s">
        <v>13</v>
      </c>
      <c r="D3" s="27">
        <v>5</v>
      </c>
      <c r="E3" s="5">
        <v>297.83999999999997</v>
      </c>
      <c r="F3" s="5">
        <v>294.92</v>
      </c>
      <c r="G3" s="5">
        <v>300.76</v>
      </c>
      <c r="H3" s="6">
        <v>3</v>
      </c>
      <c r="I3" s="7">
        <f t="shared" ref="I3" si="0">AVERAGE(E3:G3)</f>
        <v>297.83999999999997</v>
      </c>
      <c r="J3" s="5">
        <f t="shared" ref="J3" si="1">ROUND(I3,2)</f>
        <v>297.83999999999997</v>
      </c>
      <c r="K3" s="6">
        <f>SQRT((POWER(E3-J3,2)+POWER(F3-J3,2)+POWER(G3-J3,2))/(H3-1))</f>
        <v>2.9199999999999875</v>
      </c>
      <c r="L3" s="6">
        <f t="shared" ref="L3" si="2">K3/J3*100</f>
        <v>0.98039215686274095</v>
      </c>
      <c r="M3" s="5">
        <f>J3*D3</f>
        <v>1489.1999999999998</v>
      </c>
      <c r="O3" s="20">
        <f>E3*D3</f>
        <v>1489.1999999999998</v>
      </c>
      <c r="P3" s="20">
        <f>F3*D3</f>
        <v>1474.6000000000001</v>
      </c>
      <c r="Q3" s="20">
        <f>G3*D3</f>
        <v>1503.8</v>
      </c>
    </row>
    <row r="4" spans="1:17" s="48" customFormat="1" ht="28.8">
      <c r="A4" s="41" t="s">
        <v>72</v>
      </c>
      <c r="B4" s="42" t="s">
        <v>49</v>
      </c>
      <c r="C4" s="43" t="s">
        <v>75</v>
      </c>
      <c r="D4" s="44">
        <v>175</v>
      </c>
      <c r="E4" s="45">
        <v>371.28</v>
      </c>
      <c r="F4" s="45">
        <v>336.33</v>
      </c>
      <c r="G4" s="45">
        <v>336.33</v>
      </c>
      <c r="H4" s="46">
        <v>3</v>
      </c>
      <c r="I4" s="47">
        <f t="shared" ref="I4:I38" si="3">AVERAGE(E4:G4)</f>
        <v>347.97999999999996</v>
      </c>
      <c r="J4" s="45">
        <f t="shared" ref="J4:J38" si="4">ROUND(I4,2)</f>
        <v>347.98</v>
      </c>
      <c r="K4" s="46">
        <f t="shared" ref="K4:K38" si="5">SQRT((POWER(E4-J4,2)+POWER(F4-J4,2)+POWER(G4-J4,2))/(H4-1))</f>
        <v>20.178391908177414</v>
      </c>
      <c r="L4" s="46">
        <f t="shared" ref="L4:L38" si="6">K4/J4*100</f>
        <v>5.7987217392313957</v>
      </c>
      <c r="M4" s="45">
        <f t="shared" ref="M4:M38" si="7">J4*D4</f>
        <v>60896.5</v>
      </c>
      <c r="O4" s="49">
        <f t="shared" ref="O4:O38" si="8">E4*D4</f>
        <v>64973.999999999993</v>
      </c>
      <c r="P4" s="49">
        <f t="shared" ref="P4:P38" si="9">F4*D4</f>
        <v>58857.75</v>
      </c>
      <c r="Q4" s="49">
        <f t="shared" ref="Q4:Q38" si="10">G4*D4</f>
        <v>58857.75</v>
      </c>
    </row>
    <row r="5" spans="1:17" s="48" customFormat="1" ht="45" customHeight="1">
      <c r="A5" s="41" t="s">
        <v>73</v>
      </c>
      <c r="B5" s="42" t="s">
        <v>50</v>
      </c>
      <c r="C5" s="43" t="s">
        <v>75</v>
      </c>
      <c r="D5" s="44">
        <v>50</v>
      </c>
      <c r="E5" s="45">
        <v>966.96</v>
      </c>
      <c r="F5" s="45">
        <v>836.28</v>
      </c>
      <c r="G5" s="45">
        <v>836.28</v>
      </c>
      <c r="H5" s="46">
        <v>3</v>
      </c>
      <c r="I5" s="47">
        <f t="shared" si="3"/>
        <v>879.84</v>
      </c>
      <c r="J5" s="45">
        <f t="shared" si="4"/>
        <v>879.84</v>
      </c>
      <c r="K5" s="46">
        <f t="shared" si="5"/>
        <v>75.448133177700328</v>
      </c>
      <c r="L5" s="46">
        <f t="shared" si="6"/>
        <v>8.5752106266707955</v>
      </c>
      <c r="M5" s="45">
        <f t="shared" si="7"/>
        <v>43992</v>
      </c>
      <c r="O5" s="49">
        <f t="shared" si="8"/>
        <v>48348</v>
      </c>
      <c r="P5" s="49">
        <f t="shared" si="9"/>
        <v>41814</v>
      </c>
      <c r="Q5" s="49">
        <f t="shared" si="10"/>
        <v>41814</v>
      </c>
    </row>
    <row r="6" spans="1:17" s="48" customFormat="1" ht="30" customHeight="1">
      <c r="A6" s="41" t="s">
        <v>74</v>
      </c>
      <c r="B6" s="42" t="s">
        <v>70</v>
      </c>
      <c r="C6" s="43" t="s">
        <v>75</v>
      </c>
      <c r="D6" s="44">
        <v>5</v>
      </c>
      <c r="E6" s="45">
        <v>420.16</v>
      </c>
      <c r="F6" s="45">
        <v>291.89</v>
      </c>
      <c r="G6" s="45">
        <v>300.56</v>
      </c>
      <c r="H6" s="46">
        <v>3</v>
      </c>
      <c r="I6" s="47">
        <f t="shared" si="3"/>
        <v>337.53666666666663</v>
      </c>
      <c r="J6" s="45">
        <f t="shared" si="4"/>
        <v>337.54</v>
      </c>
      <c r="K6" s="46">
        <f t="shared" si="5"/>
        <v>71.685100613725879</v>
      </c>
      <c r="L6" s="46">
        <f t="shared" si="6"/>
        <v>21.237512772923466</v>
      </c>
      <c r="M6" s="45">
        <f t="shared" si="7"/>
        <v>1687.7</v>
      </c>
      <c r="O6" s="49">
        <f t="shared" si="8"/>
        <v>2100.8000000000002</v>
      </c>
      <c r="P6" s="49">
        <f t="shared" si="9"/>
        <v>1459.4499999999998</v>
      </c>
      <c r="Q6" s="49">
        <f t="shared" si="10"/>
        <v>1502.8</v>
      </c>
    </row>
    <row r="7" spans="1:17" s="15" customFormat="1" ht="20.25" customHeight="1">
      <c r="A7" s="28" t="s">
        <v>16</v>
      </c>
      <c r="B7" s="19" t="s">
        <v>51</v>
      </c>
      <c r="C7" s="29" t="s">
        <v>17</v>
      </c>
      <c r="D7" s="30">
        <v>150</v>
      </c>
      <c r="E7" s="12">
        <v>477.93</v>
      </c>
      <c r="F7" s="12">
        <v>477.93</v>
      </c>
      <c r="G7" s="12">
        <v>487.4</v>
      </c>
      <c r="H7" s="13">
        <v>3</v>
      </c>
      <c r="I7" s="14">
        <f t="shared" si="3"/>
        <v>481.08666666666664</v>
      </c>
      <c r="J7" s="12">
        <f t="shared" si="4"/>
        <v>481.09</v>
      </c>
      <c r="K7" s="13">
        <f t="shared" si="5"/>
        <v>5.4675085733814637</v>
      </c>
      <c r="L7" s="13">
        <f t="shared" si="6"/>
        <v>1.1364835214578279</v>
      </c>
      <c r="M7" s="12">
        <f t="shared" si="7"/>
        <v>72163.5</v>
      </c>
      <c r="O7" s="20">
        <f t="shared" si="8"/>
        <v>71689.5</v>
      </c>
      <c r="P7" s="20">
        <f>F7*D7</f>
        <v>71689.5</v>
      </c>
      <c r="Q7" s="20">
        <f t="shared" si="10"/>
        <v>73110</v>
      </c>
    </row>
    <row r="8" spans="1:17" ht="32.25" customHeight="1">
      <c r="A8" s="25" t="s">
        <v>18</v>
      </c>
      <c r="B8" s="18" t="s">
        <v>52</v>
      </c>
      <c r="C8" s="26" t="s">
        <v>75</v>
      </c>
      <c r="D8" s="27">
        <v>1</v>
      </c>
      <c r="E8" s="5">
        <v>1022.12</v>
      </c>
      <c r="F8" s="5">
        <v>703.97</v>
      </c>
      <c r="G8" s="5">
        <v>731.85</v>
      </c>
      <c r="H8" s="6">
        <v>3</v>
      </c>
      <c r="I8" s="7">
        <f t="shared" si="3"/>
        <v>819.31333333333339</v>
      </c>
      <c r="J8" s="5">
        <f t="shared" si="4"/>
        <v>819.31</v>
      </c>
      <c r="K8" s="6">
        <f t="shared" si="5"/>
        <v>176.18805762593558</v>
      </c>
      <c r="L8" s="6">
        <f t="shared" si="6"/>
        <v>21.504443693587973</v>
      </c>
      <c r="M8" s="5">
        <f t="shared" si="7"/>
        <v>819.31</v>
      </c>
      <c r="O8" s="20">
        <f t="shared" si="8"/>
        <v>1022.12</v>
      </c>
      <c r="P8" s="20">
        <f t="shared" si="9"/>
        <v>703.97</v>
      </c>
      <c r="Q8" s="20">
        <f t="shared" si="10"/>
        <v>731.85</v>
      </c>
    </row>
    <row r="9" spans="1:17" ht="17.25" customHeight="1">
      <c r="A9" s="25" t="s">
        <v>19</v>
      </c>
      <c r="B9" s="18" t="s">
        <v>53</v>
      </c>
      <c r="C9" s="26" t="s">
        <v>13</v>
      </c>
      <c r="D9" s="27">
        <v>120</v>
      </c>
      <c r="E9" s="5">
        <v>45.8</v>
      </c>
      <c r="F9" s="5">
        <v>40.799999999999997</v>
      </c>
      <c r="G9" s="5">
        <v>41.21</v>
      </c>
      <c r="H9" s="6">
        <v>3</v>
      </c>
      <c r="I9" s="7">
        <f t="shared" si="3"/>
        <v>42.603333333333332</v>
      </c>
      <c r="J9" s="5">
        <f t="shared" si="4"/>
        <v>42.6</v>
      </c>
      <c r="K9" s="6">
        <f t="shared" si="5"/>
        <v>2.7759773053827361</v>
      </c>
      <c r="L9" s="6">
        <f t="shared" si="6"/>
        <v>6.5163786511331825</v>
      </c>
      <c r="M9" s="5">
        <f t="shared" si="7"/>
        <v>5112</v>
      </c>
      <c r="O9" s="20">
        <f t="shared" si="8"/>
        <v>5496</v>
      </c>
      <c r="P9" s="20">
        <f t="shared" si="9"/>
        <v>4896</v>
      </c>
      <c r="Q9" s="20">
        <f t="shared" si="10"/>
        <v>4945.2</v>
      </c>
    </row>
    <row r="10" spans="1:17" ht="18" customHeight="1">
      <c r="A10" s="25" t="s">
        <v>20</v>
      </c>
      <c r="B10" s="18" t="s">
        <v>54</v>
      </c>
      <c r="C10" s="26" t="s">
        <v>13</v>
      </c>
      <c r="D10" s="27">
        <v>30</v>
      </c>
      <c r="E10" s="5">
        <v>68.14</v>
      </c>
      <c r="F10" s="5">
        <v>67.47</v>
      </c>
      <c r="G10" s="5">
        <v>67.47</v>
      </c>
      <c r="H10" s="6">
        <v>3</v>
      </c>
      <c r="I10" s="7">
        <f t="shared" si="3"/>
        <v>67.693333333333342</v>
      </c>
      <c r="J10" s="5">
        <f t="shared" si="4"/>
        <v>67.69</v>
      </c>
      <c r="K10" s="6">
        <f t="shared" si="5"/>
        <v>0.38684622267769497</v>
      </c>
      <c r="L10" s="6">
        <f t="shared" si="6"/>
        <v>0.57149685725763777</v>
      </c>
      <c r="M10" s="5">
        <f t="shared" si="7"/>
        <v>2030.6999999999998</v>
      </c>
      <c r="O10" s="20">
        <f t="shared" si="8"/>
        <v>2044.2</v>
      </c>
      <c r="P10" s="20">
        <f>F10*D10</f>
        <v>2024.1</v>
      </c>
      <c r="Q10" s="20">
        <f t="shared" si="10"/>
        <v>2024.1</v>
      </c>
    </row>
    <row r="11" spans="1:17" ht="31.5" customHeight="1">
      <c r="A11" s="25" t="s">
        <v>21</v>
      </c>
      <c r="B11" s="18" t="s">
        <v>55</v>
      </c>
      <c r="C11" s="26" t="s">
        <v>13</v>
      </c>
      <c r="D11" s="27">
        <v>24</v>
      </c>
      <c r="E11" s="5">
        <v>24.78</v>
      </c>
      <c r="F11" s="5">
        <v>23.84</v>
      </c>
      <c r="G11" s="5">
        <v>24.31</v>
      </c>
      <c r="H11" s="6">
        <v>3</v>
      </c>
      <c r="I11" s="7">
        <f t="shared" si="3"/>
        <v>24.310000000000002</v>
      </c>
      <c r="J11" s="5">
        <f t="shared" si="4"/>
        <v>24.31</v>
      </c>
      <c r="K11" s="6">
        <f t="shared" si="5"/>
        <v>0.47000000000000064</v>
      </c>
      <c r="L11" s="6">
        <f t="shared" si="6"/>
        <v>1.9333607568901714</v>
      </c>
      <c r="M11" s="5">
        <f t="shared" si="7"/>
        <v>583.43999999999994</v>
      </c>
      <c r="O11" s="20">
        <f t="shared" si="8"/>
        <v>594.72</v>
      </c>
      <c r="P11" s="20">
        <f t="shared" si="9"/>
        <v>572.16</v>
      </c>
      <c r="Q11" s="20">
        <f t="shared" si="10"/>
        <v>583.43999999999994</v>
      </c>
    </row>
    <row r="12" spans="1:17" s="15" customFormat="1" ht="15.6">
      <c r="A12" s="28" t="s">
        <v>22</v>
      </c>
      <c r="B12" s="18" t="s">
        <v>56</v>
      </c>
      <c r="C12" s="29" t="s">
        <v>13</v>
      </c>
      <c r="D12" s="30">
        <v>10</v>
      </c>
      <c r="E12" s="12">
        <v>4.5999999999999996</v>
      </c>
      <c r="F12" s="12">
        <v>3.03</v>
      </c>
      <c r="G12" s="12">
        <v>3.03</v>
      </c>
      <c r="H12" s="13">
        <v>3</v>
      </c>
      <c r="I12" s="14">
        <f t="shared" si="3"/>
        <v>3.5533333333333328</v>
      </c>
      <c r="J12" s="12">
        <f t="shared" si="4"/>
        <v>3.55</v>
      </c>
      <c r="K12" s="13">
        <f t="shared" si="5"/>
        <v>0.90644911605671485</v>
      </c>
      <c r="L12" s="13">
        <f t="shared" si="6"/>
        <v>25.533777917090561</v>
      </c>
      <c r="M12" s="12">
        <f t="shared" si="7"/>
        <v>35.5</v>
      </c>
      <c r="O12" s="20">
        <f t="shared" si="8"/>
        <v>46</v>
      </c>
      <c r="P12" s="20">
        <f t="shared" si="9"/>
        <v>30.299999999999997</v>
      </c>
      <c r="Q12" s="20">
        <f t="shared" si="10"/>
        <v>30.299999999999997</v>
      </c>
    </row>
    <row r="13" spans="1:17" ht="45.75" customHeight="1">
      <c r="A13" s="25" t="s">
        <v>23</v>
      </c>
      <c r="B13" s="18" t="s">
        <v>57</v>
      </c>
      <c r="C13" s="26" t="s">
        <v>17</v>
      </c>
      <c r="D13" s="27">
        <v>15</v>
      </c>
      <c r="E13" s="5">
        <v>267.75</v>
      </c>
      <c r="F13" s="5">
        <v>257.55</v>
      </c>
      <c r="G13" s="5">
        <v>265.2</v>
      </c>
      <c r="H13" s="6">
        <v>3</v>
      </c>
      <c r="I13" s="7">
        <f t="shared" si="3"/>
        <v>263.5</v>
      </c>
      <c r="J13" s="5">
        <f t="shared" si="4"/>
        <v>263.5</v>
      </c>
      <c r="K13" s="6">
        <f t="shared" si="5"/>
        <v>5.3082482986386301</v>
      </c>
      <c r="L13" s="6">
        <f t="shared" si="6"/>
        <v>2.0145154833543186</v>
      </c>
      <c r="M13" s="5">
        <f t="shared" si="7"/>
        <v>3952.5</v>
      </c>
      <c r="O13" s="20">
        <f t="shared" si="8"/>
        <v>4016.25</v>
      </c>
      <c r="P13" s="20">
        <f t="shared" si="9"/>
        <v>3863.25</v>
      </c>
      <c r="Q13" s="20">
        <f t="shared" si="10"/>
        <v>3978</v>
      </c>
    </row>
    <row r="14" spans="1:17" ht="20.25" customHeight="1">
      <c r="A14" s="25" t="s">
        <v>24</v>
      </c>
      <c r="B14" s="18" t="s">
        <v>58</v>
      </c>
      <c r="C14" s="26" t="s">
        <v>13</v>
      </c>
      <c r="D14" s="27">
        <v>10</v>
      </c>
      <c r="E14" s="5">
        <v>107.12</v>
      </c>
      <c r="F14" s="5">
        <v>75.349999999999994</v>
      </c>
      <c r="G14" s="5">
        <v>76.09</v>
      </c>
      <c r="H14" s="6">
        <v>3</v>
      </c>
      <c r="I14" s="7">
        <f t="shared" si="3"/>
        <v>86.186666666666667</v>
      </c>
      <c r="J14" s="5">
        <f t="shared" si="4"/>
        <v>86.19</v>
      </c>
      <c r="K14" s="6">
        <f t="shared" si="5"/>
        <v>18.1325742794563</v>
      </c>
      <c r="L14" s="6">
        <f t="shared" si="6"/>
        <v>21.037909594449822</v>
      </c>
      <c r="M14" s="5">
        <f t="shared" si="7"/>
        <v>861.9</v>
      </c>
      <c r="O14" s="20">
        <f t="shared" si="8"/>
        <v>1071.2</v>
      </c>
      <c r="P14" s="20">
        <f t="shared" si="9"/>
        <v>753.5</v>
      </c>
      <c r="Q14" s="20">
        <f t="shared" si="10"/>
        <v>760.90000000000009</v>
      </c>
    </row>
    <row r="15" spans="1:17" s="15" customFormat="1" ht="29.25" customHeight="1">
      <c r="A15" s="31" t="s">
        <v>25</v>
      </c>
      <c r="B15" s="19" t="s">
        <v>59</v>
      </c>
      <c r="C15" s="29" t="s">
        <v>13</v>
      </c>
      <c r="D15" s="30">
        <v>20</v>
      </c>
      <c r="E15" s="12">
        <v>7.88</v>
      </c>
      <c r="F15" s="12">
        <v>7.73</v>
      </c>
      <c r="G15" s="12">
        <v>7.88</v>
      </c>
      <c r="H15" s="13">
        <v>3</v>
      </c>
      <c r="I15" s="14">
        <f t="shared" si="3"/>
        <v>7.8299999999999992</v>
      </c>
      <c r="J15" s="12">
        <f t="shared" si="4"/>
        <v>7.83</v>
      </c>
      <c r="K15" s="13">
        <f t="shared" si="5"/>
        <v>8.6602540378443546E-2</v>
      </c>
      <c r="L15" s="13">
        <f t="shared" si="6"/>
        <v>1.1060349984475548</v>
      </c>
      <c r="M15" s="12">
        <f t="shared" si="7"/>
        <v>156.6</v>
      </c>
      <c r="O15" s="20">
        <f t="shared" si="8"/>
        <v>157.6</v>
      </c>
      <c r="P15" s="20">
        <f t="shared" si="9"/>
        <v>154.60000000000002</v>
      </c>
      <c r="Q15" s="20">
        <f t="shared" si="10"/>
        <v>157.6</v>
      </c>
    </row>
    <row r="16" spans="1:17" ht="32.25" customHeight="1">
      <c r="A16" s="32" t="s">
        <v>26</v>
      </c>
      <c r="B16" s="18" t="s">
        <v>59</v>
      </c>
      <c r="C16" s="26" t="s">
        <v>13</v>
      </c>
      <c r="D16" s="27">
        <v>20</v>
      </c>
      <c r="E16" s="5">
        <v>5.0599999999999996</v>
      </c>
      <c r="F16" s="5">
        <v>4.04</v>
      </c>
      <c r="G16" s="5">
        <v>4.12</v>
      </c>
      <c r="H16" s="6">
        <v>3</v>
      </c>
      <c r="I16" s="7">
        <f t="shared" si="3"/>
        <v>4.4066666666666663</v>
      </c>
      <c r="J16" s="5">
        <f t="shared" si="4"/>
        <v>4.41</v>
      </c>
      <c r="K16" s="6">
        <f t="shared" si="5"/>
        <v>0.56723011203567086</v>
      </c>
      <c r="L16" s="6">
        <f t="shared" si="6"/>
        <v>12.862360817135393</v>
      </c>
      <c r="M16" s="5">
        <f t="shared" si="7"/>
        <v>88.2</v>
      </c>
      <c r="O16" s="20">
        <f t="shared" si="8"/>
        <v>101.19999999999999</v>
      </c>
      <c r="P16" s="20">
        <f t="shared" si="9"/>
        <v>80.8</v>
      </c>
      <c r="Q16" s="20">
        <f t="shared" si="10"/>
        <v>82.4</v>
      </c>
    </row>
    <row r="17" spans="1:17" s="15" customFormat="1" ht="33" customHeight="1">
      <c r="A17" s="31" t="s">
        <v>27</v>
      </c>
      <c r="B17" s="18" t="s">
        <v>60</v>
      </c>
      <c r="C17" s="29" t="s">
        <v>75</v>
      </c>
      <c r="D17" s="30">
        <v>1</v>
      </c>
      <c r="E17" s="12">
        <v>26.26</v>
      </c>
      <c r="F17" s="12">
        <v>26.26</v>
      </c>
      <c r="G17" s="12">
        <v>26.78</v>
      </c>
      <c r="H17" s="13">
        <v>3</v>
      </c>
      <c r="I17" s="14">
        <f t="shared" si="3"/>
        <v>26.433333333333337</v>
      </c>
      <c r="J17" s="12">
        <f t="shared" si="4"/>
        <v>26.43</v>
      </c>
      <c r="K17" s="13">
        <f t="shared" si="5"/>
        <v>0.30024989592004836</v>
      </c>
      <c r="L17" s="13">
        <f t="shared" si="6"/>
        <v>1.1360192808174361</v>
      </c>
      <c r="M17" s="12">
        <f t="shared" si="7"/>
        <v>26.43</v>
      </c>
      <c r="O17" s="20">
        <f t="shared" si="8"/>
        <v>26.26</v>
      </c>
      <c r="P17" s="20">
        <f t="shared" si="9"/>
        <v>26.26</v>
      </c>
      <c r="Q17" s="20">
        <f t="shared" si="10"/>
        <v>26.78</v>
      </c>
    </row>
    <row r="18" spans="1:17" ht="17.25" customHeight="1">
      <c r="A18" s="25" t="s">
        <v>28</v>
      </c>
      <c r="B18" s="18" t="s">
        <v>61</v>
      </c>
      <c r="C18" s="26" t="s">
        <v>13</v>
      </c>
      <c r="D18" s="27">
        <v>30</v>
      </c>
      <c r="E18" s="5">
        <v>50.99</v>
      </c>
      <c r="F18" s="5">
        <v>48.68</v>
      </c>
      <c r="G18" s="5">
        <v>49.65</v>
      </c>
      <c r="H18" s="6">
        <v>3</v>
      </c>
      <c r="I18" s="7">
        <f t="shared" si="3"/>
        <v>49.773333333333333</v>
      </c>
      <c r="J18" s="5">
        <f t="shared" si="4"/>
        <v>49.77</v>
      </c>
      <c r="K18" s="6">
        <f t="shared" si="5"/>
        <v>1.1599353430256374</v>
      </c>
      <c r="L18" s="6">
        <f t="shared" si="6"/>
        <v>2.3305914065212723</v>
      </c>
      <c r="M18" s="5">
        <f t="shared" si="7"/>
        <v>1493.1000000000001</v>
      </c>
      <c r="O18" s="20">
        <f t="shared" si="8"/>
        <v>1529.7</v>
      </c>
      <c r="P18" s="20">
        <f t="shared" si="9"/>
        <v>1460.4</v>
      </c>
      <c r="Q18" s="20">
        <f t="shared" si="10"/>
        <v>1489.5</v>
      </c>
    </row>
    <row r="19" spans="1:17" ht="36" customHeight="1">
      <c r="A19" s="32" t="s">
        <v>29</v>
      </c>
      <c r="B19" s="18" t="s">
        <v>62</v>
      </c>
      <c r="C19" s="26" t="s">
        <v>13</v>
      </c>
      <c r="D19" s="27">
        <v>20</v>
      </c>
      <c r="E19" s="5">
        <v>48.83</v>
      </c>
      <c r="F19" s="5">
        <v>46.97</v>
      </c>
      <c r="G19" s="5">
        <v>47.9</v>
      </c>
      <c r="H19" s="6">
        <v>3</v>
      </c>
      <c r="I19" s="7">
        <f t="shared" si="3"/>
        <v>47.9</v>
      </c>
      <c r="J19" s="5">
        <f t="shared" si="4"/>
        <v>47.9</v>
      </c>
      <c r="K19" s="6">
        <f t="shared" si="5"/>
        <v>0.92999999999999972</v>
      </c>
      <c r="L19" s="6">
        <f t="shared" si="6"/>
        <v>1.9415448851774524</v>
      </c>
      <c r="M19" s="5">
        <f t="shared" si="7"/>
        <v>958</v>
      </c>
      <c r="O19" s="20">
        <f t="shared" si="8"/>
        <v>976.59999999999991</v>
      </c>
      <c r="P19" s="20">
        <f t="shared" si="9"/>
        <v>939.4</v>
      </c>
      <c r="Q19" s="20">
        <f t="shared" si="10"/>
        <v>958</v>
      </c>
    </row>
    <row r="20" spans="1:17" ht="18" customHeight="1">
      <c r="A20" s="25" t="s">
        <v>30</v>
      </c>
      <c r="B20" s="18" t="s">
        <v>63</v>
      </c>
      <c r="C20" s="26" t="s">
        <v>75</v>
      </c>
      <c r="D20" s="27">
        <v>15</v>
      </c>
      <c r="E20" s="5">
        <v>47.57</v>
      </c>
      <c r="F20" s="5">
        <v>45.75</v>
      </c>
      <c r="G20" s="5">
        <v>46.66</v>
      </c>
      <c r="H20" s="6">
        <v>3</v>
      </c>
      <c r="I20" s="7">
        <f t="shared" si="3"/>
        <v>46.66</v>
      </c>
      <c r="J20" s="5">
        <f t="shared" si="4"/>
        <v>46.66</v>
      </c>
      <c r="K20" s="6">
        <f t="shared" si="5"/>
        <v>0.91000000000000014</v>
      </c>
      <c r="L20" s="6">
        <f t="shared" si="6"/>
        <v>1.9502786112301762</v>
      </c>
      <c r="M20" s="5">
        <f t="shared" si="7"/>
        <v>699.9</v>
      </c>
      <c r="O20" s="20">
        <f t="shared" si="8"/>
        <v>713.55</v>
      </c>
      <c r="P20" s="20">
        <f t="shared" si="9"/>
        <v>686.25</v>
      </c>
      <c r="Q20" s="20">
        <f t="shared" si="10"/>
        <v>699.9</v>
      </c>
    </row>
    <row r="21" spans="1:17" ht="30.75" customHeight="1">
      <c r="A21" s="25" t="s">
        <v>31</v>
      </c>
      <c r="B21" s="18" t="s">
        <v>63</v>
      </c>
      <c r="C21" s="26" t="s">
        <v>75</v>
      </c>
      <c r="D21" s="27">
        <v>3</v>
      </c>
      <c r="E21" s="5">
        <v>114.45</v>
      </c>
      <c r="F21" s="5">
        <v>102.38</v>
      </c>
      <c r="G21" s="5">
        <v>103.4</v>
      </c>
      <c r="H21" s="6">
        <v>3</v>
      </c>
      <c r="I21" s="7">
        <f t="shared" si="3"/>
        <v>106.74333333333334</v>
      </c>
      <c r="J21" s="5">
        <f t="shared" si="4"/>
        <v>106.74</v>
      </c>
      <c r="K21" s="6">
        <f t="shared" si="5"/>
        <v>6.6936275665740492</v>
      </c>
      <c r="L21" s="6">
        <f t="shared" si="6"/>
        <v>6.2709645555312443</v>
      </c>
      <c r="M21" s="5">
        <f t="shared" si="7"/>
        <v>320.21999999999997</v>
      </c>
      <c r="O21" s="20">
        <f t="shared" si="8"/>
        <v>343.35</v>
      </c>
      <c r="P21" s="20">
        <f t="shared" si="9"/>
        <v>307.14</v>
      </c>
      <c r="Q21" s="20">
        <f t="shared" si="10"/>
        <v>310.20000000000005</v>
      </c>
    </row>
    <row r="22" spans="1:17" ht="15.75" customHeight="1">
      <c r="A22" s="25" t="s">
        <v>32</v>
      </c>
      <c r="B22" s="18" t="s">
        <v>64</v>
      </c>
      <c r="C22" s="26" t="s">
        <v>13</v>
      </c>
      <c r="D22" s="27">
        <v>1</v>
      </c>
      <c r="E22" s="5">
        <v>21.84</v>
      </c>
      <c r="F22" s="5">
        <v>23.23</v>
      </c>
      <c r="G22" s="5">
        <v>23.69</v>
      </c>
      <c r="H22" s="6">
        <v>3</v>
      </c>
      <c r="I22" s="7">
        <f t="shared" si="3"/>
        <v>22.92</v>
      </c>
      <c r="J22" s="5">
        <f t="shared" si="4"/>
        <v>22.92</v>
      </c>
      <c r="K22" s="6">
        <f t="shared" si="5"/>
        <v>0.96317184344228068</v>
      </c>
      <c r="L22" s="6">
        <f t="shared" si="6"/>
        <v>4.2023204338668441</v>
      </c>
      <c r="M22" s="5">
        <f t="shared" si="7"/>
        <v>22.92</v>
      </c>
      <c r="O22" s="20">
        <f t="shared" si="8"/>
        <v>21.84</v>
      </c>
      <c r="P22" s="20">
        <f t="shared" si="9"/>
        <v>23.23</v>
      </c>
      <c r="Q22" s="20">
        <f t="shared" si="10"/>
        <v>23.69</v>
      </c>
    </row>
    <row r="23" spans="1:17" ht="30.75" customHeight="1">
      <c r="A23" s="25" t="s">
        <v>33</v>
      </c>
      <c r="B23" s="18" t="s">
        <v>64</v>
      </c>
      <c r="C23" s="26" t="s">
        <v>75</v>
      </c>
      <c r="D23" s="27">
        <v>3</v>
      </c>
      <c r="E23" s="5">
        <v>38.76</v>
      </c>
      <c r="F23" s="5">
        <v>39.39</v>
      </c>
      <c r="G23" s="5">
        <v>40.56</v>
      </c>
      <c r="H23" s="6">
        <v>3</v>
      </c>
      <c r="I23" s="7">
        <f t="shared" si="3"/>
        <v>39.57</v>
      </c>
      <c r="J23" s="5">
        <f t="shared" si="4"/>
        <v>39.57</v>
      </c>
      <c r="K23" s="6">
        <f t="shared" si="5"/>
        <v>0.91340024085830185</v>
      </c>
      <c r="L23" s="6">
        <f t="shared" si="6"/>
        <v>2.3083149882696534</v>
      </c>
      <c r="M23" s="5">
        <f t="shared" si="7"/>
        <v>118.71000000000001</v>
      </c>
      <c r="O23" s="20">
        <f t="shared" si="8"/>
        <v>116.28</v>
      </c>
      <c r="P23" s="20">
        <f t="shared" si="9"/>
        <v>118.17</v>
      </c>
      <c r="Q23" s="20">
        <f t="shared" si="10"/>
        <v>121.68</v>
      </c>
    </row>
    <row r="24" spans="1:17" ht="20.25" customHeight="1">
      <c r="A24" s="25" t="s">
        <v>34</v>
      </c>
      <c r="B24" s="18" t="s">
        <v>60</v>
      </c>
      <c r="C24" s="26" t="s">
        <v>13</v>
      </c>
      <c r="D24" s="27">
        <v>5</v>
      </c>
      <c r="E24" s="5">
        <v>81.31</v>
      </c>
      <c r="F24" s="5">
        <v>72.319999999999993</v>
      </c>
      <c r="G24" s="5">
        <v>74.459999999999994</v>
      </c>
      <c r="H24" s="6">
        <v>3</v>
      </c>
      <c r="I24" s="7">
        <f t="shared" si="3"/>
        <v>76.029999999999987</v>
      </c>
      <c r="J24" s="5">
        <f t="shared" si="4"/>
        <v>76.03</v>
      </c>
      <c r="K24" s="6">
        <f t="shared" si="5"/>
        <v>4.696136710105451</v>
      </c>
      <c r="L24" s="6">
        <f t="shared" si="6"/>
        <v>6.1766890833953054</v>
      </c>
      <c r="M24" s="5">
        <f t="shared" si="7"/>
        <v>380.15</v>
      </c>
      <c r="O24" s="20">
        <f t="shared" si="8"/>
        <v>406.55</v>
      </c>
      <c r="P24" s="20">
        <f t="shared" si="9"/>
        <v>361.59999999999997</v>
      </c>
      <c r="Q24" s="20">
        <f t="shared" si="10"/>
        <v>372.29999999999995</v>
      </c>
    </row>
    <row r="25" spans="1:17" s="15" customFormat="1" ht="17.25" customHeight="1">
      <c r="A25" s="28" t="s">
        <v>35</v>
      </c>
      <c r="B25" s="19" t="s">
        <v>65</v>
      </c>
      <c r="C25" s="29" t="s">
        <v>13</v>
      </c>
      <c r="D25" s="30">
        <v>5</v>
      </c>
      <c r="E25" s="12">
        <v>53.53</v>
      </c>
      <c r="F25" s="12">
        <v>53.53</v>
      </c>
      <c r="G25" s="12">
        <v>55.65</v>
      </c>
      <c r="H25" s="13">
        <v>3</v>
      </c>
      <c r="I25" s="14">
        <f t="shared" si="3"/>
        <v>54.236666666666672</v>
      </c>
      <c r="J25" s="12">
        <f t="shared" si="4"/>
        <v>54.24</v>
      </c>
      <c r="K25" s="13">
        <f t="shared" si="5"/>
        <v>1.2239893790388854</v>
      </c>
      <c r="L25" s="13">
        <f t="shared" si="6"/>
        <v>2.2566175867236087</v>
      </c>
      <c r="M25" s="12">
        <f t="shared" si="7"/>
        <v>271.2</v>
      </c>
      <c r="O25" s="20">
        <f t="shared" si="8"/>
        <v>267.64999999999998</v>
      </c>
      <c r="P25" s="20">
        <f t="shared" si="9"/>
        <v>267.64999999999998</v>
      </c>
      <c r="Q25" s="20">
        <f t="shared" si="10"/>
        <v>278.25</v>
      </c>
    </row>
    <row r="26" spans="1:17" ht="35.25" customHeight="1">
      <c r="A26" s="25" t="s">
        <v>36</v>
      </c>
      <c r="B26" s="18" t="s">
        <v>66</v>
      </c>
      <c r="C26" s="26" t="s">
        <v>13</v>
      </c>
      <c r="D26" s="27">
        <v>10</v>
      </c>
      <c r="E26" s="5">
        <v>78.540000000000006</v>
      </c>
      <c r="F26" s="5">
        <v>65.650000000000006</v>
      </c>
      <c r="G26" s="5">
        <v>66.3</v>
      </c>
      <c r="H26" s="6">
        <v>3</v>
      </c>
      <c r="I26" s="7">
        <f t="shared" si="3"/>
        <v>70.163333333333341</v>
      </c>
      <c r="J26" s="5">
        <f t="shared" si="4"/>
        <v>70.16</v>
      </c>
      <c r="K26" s="6">
        <f t="shared" si="5"/>
        <v>7.2616836890627532</v>
      </c>
      <c r="L26" s="6">
        <f t="shared" si="6"/>
        <v>10.350176295699477</v>
      </c>
      <c r="M26" s="5">
        <f t="shared" si="7"/>
        <v>701.59999999999991</v>
      </c>
      <c r="O26" s="20">
        <f t="shared" si="8"/>
        <v>785.40000000000009</v>
      </c>
      <c r="P26" s="20">
        <f t="shared" si="9"/>
        <v>656.5</v>
      </c>
      <c r="Q26" s="20">
        <f t="shared" si="10"/>
        <v>663</v>
      </c>
    </row>
    <row r="27" spans="1:17" ht="14.25" customHeight="1">
      <c r="A27" s="25" t="s">
        <v>37</v>
      </c>
      <c r="B27" s="18" t="s">
        <v>66</v>
      </c>
      <c r="C27" s="26" t="s">
        <v>13</v>
      </c>
      <c r="D27" s="27">
        <v>10</v>
      </c>
      <c r="E27" s="5">
        <v>58.92</v>
      </c>
      <c r="F27" s="5">
        <v>57.77</v>
      </c>
      <c r="G27" s="5">
        <v>58.92</v>
      </c>
      <c r="H27" s="6">
        <v>3</v>
      </c>
      <c r="I27" s="7">
        <f t="shared" si="3"/>
        <v>58.536666666666669</v>
      </c>
      <c r="J27" s="5">
        <f t="shared" si="4"/>
        <v>58.54</v>
      </c>
      <c r="K27" s="6">
        <f t="shared" si="5"/>
        <v>0.66396536054224919</v>
      </c>
      <c r="L27" s="6">
        <f t="shared" si="6"/>
        <v>1.1342079954599407</v>
      </c>
      <c r="M27" s="5">
        <f t="shared" si="7"/>
        <v>585.4</v>
      </c>
      <c r="O27" s="20">
        <f t="shared" si="8"/>
        <v>589.20000000000005</v>
      </c>
      <c r="P27" s="20">
        <f t="shared" si="9"/>
        <v>577.70000000000005</v>
      </c>
      <c r="Q27" s="20">
        <f t="shared" si="10"/>
        <v>589.20000000000005</v>
      </c>
    </row>
    <row r="28" spans="1:17" ht="29.25" customHeight="1">
      <c r="A28" s="25" t="s">
        <v>38</v>
      </c>
      <c r="B28" s="18" t="s">
        <v>67</v>
      </c>
      <c r="C28" s="26" t="s">
        <v>13</v>
      </c>
      <c r="D28" s="27">
        <v>10</v>
      </c>
      <c r="E28" s="5">
        <v>49.23</v>
      </c>
      <c r="F28" s="5">
        <v>41.01</v>
      </c>
      <c r="G28" s="5">
        <v>42.63</v>
      </c>
      <c r="H28" s="6">
        <v>3</v>
      </c>
      <c r="I28" s="7">
        <f t="shared" si="3"/>
        <v>44.29</v>
      </c>
      <c r="J28" s="5">
        <f t="shared" si="4"/>
        <v>44.29</v>
      </c>
      <c r="K28" s="6">
        <f t="shared" si="5"/>
        <v>4.3541704146714313</v>
      </c>
      <c r="L28" s="6">
        <f t="shared" si="6"/>
        <v>9.8310463189691397</v>
      </c>
      <c r="M28" s="5">
        <f t="shared" si="7"/>
        <v>442.9</v>
      </c>
      <c r="O28" s="20">
        <f t="shared" si="8"/>
        <v>492.29999999999995</v>
      </c>
      <c r="P28" s="20">
        <f t="shared" si="9"/>
        <v>410.09999999999997</v>
      </c>
      <c r="Q28" s="20">
        <f t="shared" si="10"/>
        <v>426.3</v>
      </c>
    </row>
    <row r="29" spans="1:17" s="15" customFormat="1" ht="18" customHeight="1">
      <c r="A29" s="28" t="s">
        <v>71</v>
      </c>
      <c r="B29" s="19" t="s">
        <v>48</v>
      </c>
      <c r="C29" s="29" t="s">
        <v>13</v>
      </c>
      <c r="D29" s="30">
        <v>3</v>
      </c>
      <c r="E29" s="12">
        <v>52.52</v>
      </c>
      <c r="F29" s="12">
        <v>41.81</v>
      </c>
      <c r="G29" s="12">
        <v>42.64</v>
      </c>
      <c r="H29" s="13">
        <v>3</v>
      </c>
      <c r="I29" s="14">
        <f t="shared" si="3"/>
        <v>45.656666666666673</v>
      </c>
      <c r="J29" s="12">
        <f t="shared" si="4"/>
        <v>45.66</v>
      </c>
      <c r="K29" s="13">
        <f t="shared" si="5"/>
        <v>5.9582925406529021</v>
      </c>
      <c r="L29" s="13">
        <f t="shared" si="6"/>
        <v>13.049260930032638</v>
      </c>
      <c r="M29" s="12">
        <f t="shared" si="7"/>
        <v>136.97999999999999</v>
      </c>
      <c r="O29" s="20">
        <f t="shared" si="8"/>
        <v>157.56</v>
      </c>
      <c r="P29" s="20">
        <f t="shared" si="9"/>
        <v>125.43</v>
      </c>
      <c r="Q29" s="20">
        <f t="shared" si="10"/>
        <v>127.92</v>
      </c>
    </row>
    <row r="30" spans="1:17" s="15" customFormat="1" ht="21.75" customHeight="1">
      <c r="A30" s="33" t="s">
        <v>39</v>
      </c>
      <c r="B30" s="19" t="s">
        <v>68</v>
      </c>
      <c r="C30" s="29" t="s">
        <v>13</v>
      </c>
      <c r="D30" s="34">
        <v>30</v>
      </c>
      <c r="E30" s="12">
        <v>5.46</v>
      </c>
      <c r="F30" s="12">
        <v>4.95</v>
      </c>
      <c r="G30" s="12">
        <v>5.15</v>
      </c>
      <c r="H30" s="13">
        <v>3</v>
      </c>
      <c r="I30" s="14">
        <f t="shared" si="3"/>
        <v>5.1866666666666665</v>
      </c>
      <c r="J30" s="12">
        <f t="shared" si="4"/>
        <v>5.19</v>
      </c>
      <c r="K30" s="13">
        <f t="shared" si="5"/>
        <v>0.25700194551792782</v>
      </c>
      <c r="L30" s="13">
        <f t="shared" si="6"/>
        <v>4.9518679290544858</v>
      </c>
      <c r="M30" s="12">
        <f t="shared" si="7"/>
        <v>155.70000000000002</v>
      </c>
      <c r="O30" s="20">
        <f t="shared" si="8"/>
        <v>163.80000000000001</v>
      </c>
      <c r="P30" s="20">
        <f t="shared" si="9"/>
        <v>148.5</v>
      </c>
      <c r="Q30" s="20">
        <f t="shared" si="10"/>
        <v>154.5</v>
      </c>
    </row>
    <row r="31" spans="1:17" ht="48.75" customHeight="1">
      <c r="A31" s="25" t="s">
        <v>40</v>
      </c>
      <c r="B31" s="18" t="s">
        <v>65</v>
      </c>
      <c r="C31" s="26" t="s">
        <v>13</v>
      </c>
      <c r="D31" s="27">
        <v>5</v>
      </c>
      <c r="E31" s="5">
        <v>319.2</v>
      </c>
      <c r="F31" s="5">
        <v>320.17</v>
      </c>
      <c r="G31" s="5">
        <v>326.51</v>
      </c>
      <c r="H31" s="6">
        <v>3</v>
      </c>
      <c r="I31" s="7">
        <f t="shared" si="3"/>
        <v>321.95999999999998</v>
      </c>
      <c r="J31" s="5">
        <f t="shared" si="4"/>
        <v>321.95999999999998</v>
      </c>
      <c r="K31" s="6">
        <f t="shared" si="5"/>
        <v>3.9701511306246218</v>
      </c>
      <c r="L31" s="6">
        <f t="shared" si="6"/>
        <v>1.2331193721656797</v>
      </c>
      <c r="M31" s="5">
        <f t="shared" si="7"/>
        <v>1609.8</v>
      </c>
      <c r="O31" s="20">
        <f t="shared" si="8"/>
        <v>1596</v>
      </c>
      <c r="P31" s="20">
        <f t="shared" si="9"/>
        <v>1600.8500000000001</v>
      </c>
      <c r="Q31" s="20">
        <f t="shared" si="10"/>
        <v>1632.55</v>
      </c>
    </row>
    <row r="32" spans="1:17" ht="31.5" customHeight="1">
      <c r="A32" s="35" t="s">
        <v>41</v>
      </c>
      <c r="B32" s="18" t="s">
        <v>48</v>
      </c>
      <c r="C32" s="26" t="s">
        <v>75</v>
      </c>
      <c r="D32" s="36">
        <v>45</v>
      </c>
      <c r="E32" s="5">
        <v>258.95999999999998</v>
      </c>
      <c r="F32" s="5">
        <v>210.08</v>
      </c>
      <c r="G32" s="5">
        <v>216.32</v>
      </c>
      <c r="H32" s="6">
        <v>3</v>
      </c>
      <c r="I32" s="7">
        <f t="shared" si="3"/>
        <v>228.45333333333329</v>
      </c>
      <c r="J32" s="5">
        <f t="shared" si="4"/>
        <v>228.45</v>
      </c>
      <c r="K32" s="6">
        <f t="shared" si="5"/>
        <v>26.603137972803122</v>
      </c>
      <c r="L32" s="6">
        <f t="shared" si="6"/>
        <v>11.645059300854946</v>
      </c>
      <c r="M32" s="5">
        <f t="shared" si="7"/>
        <v>10280.25</v>
      </c>
      <c r="O32" s="20">
        <f t="shared" si="8"/>
        <v>11653.199999999999</v>
      </c>
      <c r="P32" s="20">
        <f t="shared" si="9"/>
        <v>9453.6</v>
      </c>
      <c r="Q32" s="20">
        <f t="shared" si="10"/>
        <v>9734.4</v>
      </c>
    </row>
    <row r="33" spans="1:17" ht="43.5" customHeight="1">
      <c r="A33" s="35" t="s">
        <v>42</v>
      </c>
      <c r="B33" s="18" t="s">
        <v>48</v>
      </c>
      <c r="C33" s="26" t="s">
        <v>13</v>
      </c>
      <c r="D33" s="36">
        <v>30</v>
      </c>
      <c r="E33" s="5">
        <v>28.6</v>
      </c>
      <c r="F33" s="5">
        <v>27.78</v>
      </c>
      <c r="G33" s="5">
        <v>28.6</v>
      </c>
      <c r="H33" s="6">
        <v>3</v>
      </c>
      <c r="I33" s="7">
        <f t="shared" si="3"/>
        <v>28.326666666666668</v>
      </c>
      <c r="J33" s="5">
        <f t="shared" si="4"/>
        <v>28.33</v>
      </c>
      <c r="K33" s="6">
        <f t="shared" si="5"/>
        <v>0.47344482255063275</v>
      </c>
      <c r="L33" s="6">
        <f t="shared" si="6"/>
        <v>1.6711783358652765</v>
      </c>
      <c r="M33" s="5">
        <f t="shared" si="7"/>
        <v>849.9</v>
      </c>
      <c r="O33" s="20">
        <f t="shared" si="8"/>
        <v>858</v>
      </c>
      <c r="P33" s="20">
        <f t="shared" si="9"/>
        <v>833.40000000000009</v>
      </c>
      <c r="Q33" s="20">
        <f t="shared" si="10"/>
        <v>858</v>
      </c>
    </row>
    <row r="34" spans="1:17" ht="33.75" customHeight="1">
      <c r="A34" s="37" t="s">
        <v>43</v>
      </c>
      <c r="B34" s="18" t="s">
        <v>63</v>
      </c>
      <c r="C34" s="26" t="s">
        <v>75</v>
      </c>
      <c r="D34" s="36">
        <v>3</v>
      </c>
      <c r="E34" s="5">
        <v>374.92</v>
      </c>
      <c r="F34" s="5">
        <v>332.29</v>
      </c>
      <c r="G34" s="5">
        <v>345.45</v>
      </c>
      <c r="H34" s="6">
        <v>3</v>
      </c>
      <c r="I34" s="7">
        <f t="shared" si="3"/>
        <v>350.88666666666671</v>
      </c>
      <c r="J34" s="5">
        <f t="shared" si="4"/>
        <v>350.89</v>
      </c>
      <c r="K34" s="6">
        <f t="shared" si="5"/>
        <v>21.828816962904792</v>
      </c>
      <c r="L34" s="6">
        <f t="shared" si="6"/>
        <v>6.220985768447318</v>
      </c>
      <c r="M34" s="5">
        <f t="shared" si="7"/>
        <v>1052.67</v>
      </c>
      <c r="O34" s="20">
        <f t="shared" si="8"/>
        <v>1124.76</v>
      </c>
      <c r="P34" s="20">
        <f t="shared" si="9"/>
        <v>996.87000000000012</v>
      </c>
      <c r="Q34" s="20">
        <f t="shared" si="10"/>
        <v>1036.3499999999999</v>
      </c>
    </row>
    <row r="35" spans="1:17" ht="31.5" customHeight="1">
      <c r="A35" s="35" t="s">
        <v>44</v>
      </c>
      <c r="B35" s="18" t="s">
        <v>48</v>
      </c>
      <c r="C35" s="26" t="s">
        <v>75</v>
      </c>
      <c r="D35" s="36">
        <v>1</v>
      </c>
      <c r="E35" s="5">
        <v>186.66</v>
      </c>
      <c r="F35" s="5">
        <v>184.83</v>
      </c>
      <c r="G35" s="5">
        <v>188.49</v>
      </c>
      <c r="H35" s="6">
        <v>3</v>
      </c>
      <c r="I35" s="7">
        <f t="shared" si="3"/>
        <v>186.66</v>
      </c>
      <c r="J35" s="5">
        <f t="shared" si="4"/>
        <v>186.66</v>
      </c>
      <c r="K35" s="6">
        <f t="shared" si="5"/>
        <v>1.8299999999999983</v>
      </c>
      <c r="L35" s="6">
        <f t="shared" si="6"/>
        <v>0.98039215686274417</v>
      </c>
      <c r="M35" s="5">
        <f t="shared" si="7"/>
        <v>186.66</v>
      </c>
      <c r="O35" s="20">
        <f t="shared" si="8"/>
        <v>186.66</v>
      </c>
      <c r="P35" s="20">
        <f t="shared" si="9"/>
        <v>184.83</v>
      </c>
      <c r="Q35" s="20">
        <f t="shared" si="10"/>
        <v>188.49</v>
      </c>
    </row>
    <row r="36" spans="1:17" ht="45.75" customHeight="1">
      <c r="A36" s="38" t="s">
        <v>45</v>
      </c>
      <c r="B36" s="18" t="s">
        <v>63</v>
      </c>
      <c r="C36" s="26" t="s">
        <v>75</v>
      </c>
      <c r="D36" s="36">
        <v>3</v>
      </c>
      <c r="E36" s="12">
        <v>127.72</v>
      </c>
      <c r="F36" s="5">
        <v>125.24</v>
      </c>
      <c r="G36" s="5">
        <v>128.96</v>
      </c>
      <c r="H36" s="6">
        <v>3</v>
      </c>
      <c r="I36" s="7">
        <f t="shared" si="3"/>
        <v>127.30666666666666</v>
      </c>
      <c r="J36" s="5">
        <f t="shared" si="4"/>
        <v>127.31</v>
      </c>
      <c r="K36" s="6">
        <f t="shared" si="5"/>
        <v>1.8941356867975492</v>
      </c>
      <c r="L36" s="6">
        <f t="shared" si="6"/>
        <v>1.487813751313761</v>
      </c>
      <c r="M36" s="5">
        <f t="shared" si="7"/>
        <v>381.93</v>
      </c>
      <c r="O36" s="20">
        <f t="shared" si="8"/>
        <v>383.15999999999997</v>
      </c>
      <c r="P36" s="20">
        <f t="shared" si="9"/>
        <v>375.71999999999997</v>
      </c>
      <c r="Q36" s="20">
        <f t="shared" si="10"/>
        <v>386.88</v>
      </c>
    </row>
    <row r="37" spans="1:17" ht="18" customHeight="1">
      <c r="A37" s="37" t="s">
        <v>46</v>
      </c>
      <c r="B37" s="18" t="s">
        <v>60</v>
      </c>
      <c r="C37" s="26" t="s">
        <v>13</v>
      </c>
      <c r="D37" s="36">
        <v>3</v>
      </c>
      <c r="E37" s="5">
        <v>50.34</v>
      </c>
      <c r="F37" s="5">
        <v>43.43</v>
      </c>
      <c r="G37" s="5">
        <v>44.29</v>
      </c>
      <c r="H37" s="6">
        <v>3</v>
      </c>
      <c r="I37" s="7">
        <f t="shared" si="3"/>
        <v>46.02</v>
      </c>
      <c r="J37" s="5">
        <f t="shared" si="4"/>
        <v>46.02</v>
      </c>
      <c r="K37" s="6">
        <f t="shared" si="5"/>
        <v>3.7658597955845377</v>
      </c>
      <c r="L37" s="6">
        <f t="shared" si="6"/>
        <v>8.1830938626348058</v>
      </c>
      <c r="M37" s="5">
        <f t="shared" si="7"/>
        <v>138.06</v>
      </c>
      <c r="O37" s="20">
        <f t="shared" si="8"/>
        <v>151.02000000000001</v>
      </c>
      <c r="P37" s="20">
        <f t="shared" si="9"/>
        <v>130.29</v>
      </c>
      <c r="Q37" s="20">
        <f t="shared" si="10"/>
        <v>132.87</v>
      </c>
    </row>
    <row r="38" spans="1:17" ht="43.5" customHeight="1">
      <c r="A38" s="35" t="s">
        <v>47</v>
      </c>
      <c r="B38" s="18" t="s">
        <v>69</v>
      </c>
      <c r="C38" s="26" t="s">
        <v>13</v>
      </c>
      <c r="D38" s="36">
        <v>3</v>
      </c>
      <c r="E38" s="5">
        <v>91.77</v>
      </c>
      <c r="F38" s="5">
        <v>89.991</v>
      </c>
      <c r="G38" s="5">
        <v>90.88</v>
      </c>
      <c r="H38" s="6">
        <v>3</v>
      </c>
      <c r="I38" s="7">
        <f t="shared" si="3"/>
        <v>90.880333333333326</v>
      </c>
      <c r="J38" s="5">
        <f t="shared" si="4"/>
        <v>90.88</v>
      </c>
      <c r="K38" s="6">
        <f t="shared" si="5"/>
        <v>0.88950014052837378</v>
      </c>
      <c r="L38" s="6">
        <f t="shared" si="6"/>
        <v>0.97876335885604504</v>
      </c>
      <c r="M38" s="5">
        <f t="shared" si="7"/>
        <v>272.64</v>
      </c>
      <c r="O38" s="20">
        <f t="shared" si="8"/>
        <v>275.31</v>
      </c>
      <c r="P38" s="20">
        <f t="shared" si="9"/>
        <v>269.97300000000001</v>
      </c>
      <c r="Q38" s="20">
        <f t="shared" si="10"/>
        <v>272.64</v>
      </c>
    </row>
    <row r="39" spans="1:17" ht="15">
      <c r="A39" s="50" t="s">
        <v>14</v>
      </c>
      <c r="B39" s="51"/>
      <c r="C39" s="51"/>
      <c r="D39" s="39"/>
      <c r="E39" s="9"/>
      <c r="F39" s="9"/>
      <c r="G39" s="9"/>
      <c r="H39" s="11"/>
      <c r="I39" s="8"/>
      <c r="J39" s="8"/>
      <c r="K39" s="8"/>
      <c r="L39" s="8"/>
      <c r="M39" s="10">
        <f>SUM(M3:M38)</f>
        <v>214954.17000000004</v>
      </c>
      <c r="O39" s="21">
        <f>SUM(O3:O38)</f>
        <v>225968.94000000003</v>
      </c>
      <c r="P39" s="21">
        <f>SUM(P3:P38)</f>
        <v>208327.84300000002</v>
      </c>
      <c r="Q39" s="21">
        <f>SUM(Q3:Q38)</f>
        <v>210565.54</v>
      </c>
    </row>
  </sheetData>
  <mergeCells count="1">
    <mergeCell ref="A39:C3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2026-05-04T05:50:38Z</dcterms:created>
  <dcterms:modified xsi:type="dcterms:W3CDTF">2026-05-27T08:02:11Z</dcterms:modified>
</cp:coreProperties>
</file>