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ТОРГИ\2026\Договоры\226\Учеба\Учеба июль\"/>
    </mc:Choice>
  </mc:AlternateContent>
  <bookViews>
    <workbookView xWindow="0" yWindow="0" windowWidth="28425" windowHeight="15240"/>
  </bookViews>
  <sheets>
    <sheet name="Форма" sheetId="4" r:id="rId1"/>
  </sheets>
  <definedNames>
    <definedName name="_xlnm.Print_Area" localSheetId="0">Форма!$A$1:$M$35</definedName>
  </definedNames>
  <calcPr calcId="152511"/>
</workbook>
</file>

<file path=xl/calcChain.xml><?xml version="1.0" encoding="utf-8"?>
<calcChain xmlns="http://schemas.openxmlformats.org/spreadsheetml/2006/main">
  <c r="M15" i="4" l="1"/>
  <c r="M16" i="4"/>
  <c r="M17" i="4"/>
  <c r="I15" i="4"/>
  <c r="J15" i="4" s="1"/>
  <c r="K15" i="4" s="1"/>
  <c r="I16" i="4"/>
  <c r="J16" i="4" s="1"/>
  <c r="K16" i="4" s="1"/>
  <c r="I17" i="4"/>
  <c r="J17" i="4" s="1"/>
  <c r="K17" i="4" s="1"/>
  <c r="M18" i="4" l="1"/>
</calcChain>
</file>

<file path=xl/sharedStrings.xml><?xml version="1.0" encoding="utf-8"?>
<sst xmlns="http://schemas.openxmlformats.org/spreadsheetml/2006/main" count="50" uniqueCount="46">
  <si>
    <t xml:space="preserve">Приложение №1 </t>
  </si>
  <si>
    <t>(указывается предмет контракта)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</si>
  <si>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</si>
  <si>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</si>
  <si>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</si>
  <si>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расшифровка подписи</t>
  </si>
  <si>
    <t>подпись</t>
  </si>
  <si>
    <t>№</t>
  </si>
  <si>
    <t>Однородность значений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</si>
  <si>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</si>
  <si>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</si>
  <si>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</si>
  <si>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</si>
  <si>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</si>
  <si>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</si>
  <si>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</si>
  <si>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Ед.измерения</t>
  </si>
  <si>
    <t>Количество</t>
  </si>
  <si>
    <t xml:space="preserve">Сумма (руб.)
</t>
  </si>
  <si>
    <t>Средняя цена, (руб.)</t>
  </si>
  <si>
    <t>Цены, руб.</t>
  </si>
  <si>
    <t>Метод сопоставимых рыночных цен (анализа рынка) -приоритетный (ч. 6 ст. 22 Закона N 44-ФЗ)</t>
  </si>
  <si>
    <t>Используемый метод определения НМЦК с обоснованием:</t>
  </si>
  <si>
    <t>Ссылки:</t>
  </si>
  <si>
    <t>ИТОГО:</t>
  </si>
  <si>
    <t xml:space="preserve">Обоснование начальной (максимальной) цены контракта
</t>
  </si>
  <si>
    <t>ОКПД</t>
  </si>
  <si>
    <t> Расчет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</si>
  <si>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Исаенкова А.А.</t>
  </si>
  <si>
    <t>Наименование товара (услуг)</t>
  </si>
  <si>
    <t>Специалист по закупкам</t>
  </si>
  <si>
    <t>чел</t>
  </si>
  <si>
    <t>85.42.19.900</t>
  </si>
  <si>
    <t>ИКЗ: 261671500149067150100100710000000000</t>
  </si>
  <si>
    <t>Повторная проверка знаний безопасных методов и приемов выполнения работ при работе сосудов, работающих под  давлением 3 кг/см2 (автоклавы) (не менее 16 ак.ч)</t>
  </si>
  <si>
    <t>Повторная проверка знаний безопасных методов и приемов выполнения работ при работе с дезкамерой (не менее 16 ак.ч.)</t>
  </si>
  <si>
    <t>Проверка знаний работы с применением радиоактивных веществ и источников ионизирующих излучений  (не менее 16 ак.ч.)</t>
  </si>
  <si>
    <t>https://tuk.ru/prays-list/</t>
  </si>
  <si>
    <t>https://nousro.ru/sosudy-pod-davleniem/</t>
  </si>
  <si>
    <t>https://pib24.ru/course/pravila-ekspluatatsii-i-trebovaniya-bezopasnosti-pri-rabote-na-dezinfektsionnoy-kamere/</t>
  </si>
  <si>
    <t>https://euro-register.ru/services/okhrana-truda/obuchenie-po-okhrane-truda-pri-vypolnenii-rabot-s-radioaktivnymi-veshchestvami-i-istochnikami-ionizi/</t>
  </si>
  <si>
    <t>https://arm-ecogroup.ru/services/ot/obuchenie-po-okhrane-truda-pri-vypolnenii-rabot-s-radioaktivnymi-veshchestvami-i-istochnikami-ionizi/</t>
  </si>
  <si>
    <t>https://anodpo.ru/ekologicheskaya-bezopasnost/ekspluatatsiya-dezinfektsionnykh-kamer/</t>
  </si>
  <si>
    <t>https://arglobal.ru/cursy-medicinskaya-tekhnika/pravila-ehkspluatacii-i-trebovaniya-bezopasnosti-pri-rabote-na-dezinfekcionnoj-kamere/</t>
  </si>
  <si>
    <t>https://nidpo.com/directions/program/bezopasnye-metody-i-priemy-vypolneniya-rabot-svyazannyh-s-ekspluataciey-sosudov-rabotayuschih-pod-izbytochnym-davleniem</t>
  </si>
  <si>
    <t>Оказание услуг по проведению обучения и повторной проверки знаний специалистов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</si>
</sst>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3" borderId="8" applyNumberFormat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 vertical="center" indent="15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0" xfId="0" applyFont="1" applyBorder="1"/>
    <xf numFmtId="4" fontId="10" fillId="0" borderId="2" xfId="0" applyNumberFormat="1" applyFont="1" applyBorder="1"/>
    <xf numFmtId="0" fontId="8" fillId="0" borderId="0" xfId="0" applyFont="1" applyAlignment="1">
      <alignment horizontal="justify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9" fontId="1" fillId="0" borderId="0" xfId="1" applyNumberFormat="1" applyAlignment="1" applyProtection="1">
      <alignment wrapText="1"/>
    </xf>
    <xf numFmtId="0" fontId="3" fillId="0" borderId="2" xfId="0" applyFont="1" applyFill="1" applyBorder="1"/>
    <xf numFmtId="164" fontId="14" fillId="0" borderId="2" xfId="3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4" fontId="14" fillId="0" borderId="2" xfId="0" applyNumberFormat="1" applyFont="1" applyFill="1" applyBorder="1" applyAlignment="1" applyProtection="1">
      <alignment horizontal="right"/>
    </xf>
    <xf numFmtId="4" fontId="4" fillId="0" borderId="2" xfId="0" applyNumberFormat="1" applyFont="1" applyFill="1" applyBorder="1" applyAlignment="1"/>
    <xf numFmtId="0" fontId="3" fillId="0" borderId="2" xfId="0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49" fontId="1" fillId="0" borderId="0" xfId="1" applyNumberFormat="1" applyAlignment="1" applyProtection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4" fillId="0" borderId="0" xfId="0" applyFont="1" applyFill="1" applyBorder="1"/>
    <xf numFmtId="4" fontId="4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1" fillId="0" borderId="0" xfId="1" applyNumberFormat="1" applyAlignment="1" applyProtection="1">
      <alignment wrapText="1"/>
    </xf>
    <xf numFmtId="2" fontId="3" fillId="0" borderId="2" xfId="0" applyNumberFormat="1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" fillId="0" borderId="0" xfId="1" applyFill="1" applyAlignment="1" applyProtection="1"/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1" fillId="0" borderId="0" xfId="1" applyNumberFormat="1" applyAlignment="1" applyProtection="1">
      <alignment horizontal="left" wrapText="1"/>
    </xf>
    <xf numFmtId="0" fontId="11" fillId="0" borderId="0" xfId="1" applyFont="1" applyBorder="1" applyAlignment="1" applyProtection="1">
      <alignment horizontal="center" vertical="center" wrapText="1"/>
    </xf>
    <xf numFmtId="49" fontId="1" fillId="0" borderId="0" xfId="1" applyNumberFormat="1" applyAlignment="1" applyProtection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Вывод" xfId="3" builtinId="21"/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17</xdr:row>
      <xdr:rowOff>0</xdr:rowOff>
    </xdr:from>
    <xdr:to>
      <xdr:col>0</xdr:col>
      <xdr:colOff>419100</xdr:colOff>
      <xdr:row>19</xdr:row>
      <xdr:rowOff>114300</xdr:rowOff>
    </xdr:to>
    <xdr:sp macro="" textlink="">
      <xdr:nvSpPr>
        <xdr:cNvPr id="10581" name="Text Box 1"/>
        <xdr:cNvSpPr txBox="1">
          <a:spLocks noChangeArrowheads="1"/>
        </xdr:cNvSpPr>
      </xdr:nvSpPr>
      <xdr:spPr bwMode="auto">
        <a:xfrm>
          <a:off x="342900" y="78581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133350</xdr:colOff>
      <xdr:row>17</xdr:row>
      <xdr:rowOff>0</xdr:rowOff>
    </xdr:from>
    <xdr:to>
      <xdr:col>5</xdr:col>
      <xdr:colOff>209550</xdr:colOff>
      <xdr:row>31</xdr:row>
      <xdr:rowOff>0</xdr:rowOff>
    </xdr:to>
    <xdr:sp macro="" textlink="">
      <xdr:nvSpPr>
        <xdr:cNvPr id="10582" name="Text Box 1"/>
        <xdr:cNvSpPr txBox="1">
          <a:spLocks noChangeArrowheads="1"/>
        </xdr:cNvSpPr>
      </xdr:nvSpPr>
      <xdr:spPr bwMode="auto">
        <a:xfrm>
          <a:off x="7467600" y="7858125"/>
          <a:ext cx="76200" cy="1120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17</xdr:row>
      <xdr:rowOff>0</xdr:rowOff>
    </xdr:from>
    <xdr:to>
      <xdr:col>1</xdr:col>
      <xdr:colOff>85725</xdr:colOff>
      <xdr:row>19</xdr:row>
      <xdr:rowOff>0</xdr:rowOff>
    </xdr:to>
    <xdr:sp macro="" textlink="">
      <xdr:nvSpPr>
        <xdr:cNvPr id="10583" name="Text Box 1"/>
        <xdr:cNvSpPr txBox="1">
          <a:spLocks noChangeArrowheads="1"/>
        </xdr:cNvSpPr>
      </xdr:nvSpPr>
      <xdr:spPr bwMode="auto">
        <a:xfrm>
          <a:off x="504825" y="78581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17</xdr:row>
      <xdr:rowOff>0</xdr:rowOff>
    </xdr:from>
    <xdr:to>
      <xdr:col>1</xdr:col>
      <xdr:colOff>85725</xdr:colOff>
      <xdr:row>18</xdr:row>
      <xdr:rowOff>114300</xdr:rowOff>
    </xdr:to>
    <xdr:sp macro="" textlink="">
      <xdr:nvSpPr>
        <xdr:cNvPr id="10584" name="Text Box 1"/>
        <xdr:cNvSpPr txBox="1">
          <a:spLocks noChangeArrowheads="1"/>
        </xdr:cNvSpPr>
      </xdr:nvSpPr>
      <xdr:spPr bwMode="auto">
        <a:xfrm>
          <a:off x="504825" y="78581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1266825</xdr:colOff>
      <xdr:row>17</xdr:row>
      <xdr:rowOff>0</xdr:rowOff>
    </xdr:from>
    <xdr:to>
      <xdr:col>1</xdr:col>
      <xdr:colOff>1343025</xdr:colOff>
      <xdr:row>31</xdr:row>
      <xdr:rowOff>180975</xdr:rowOff>
    </xdr:to>
    <xdr:sp macro="" textlink="">
      <xdr:nvSpPr>
        <xdr:cNvPr id="10588" name="Text Box 1"/>
        <xdr:cNvSpPr txBox="1">
          <a:spLocks noChangeArrowheads="1"/>
        </xdr:cNvSpPr>
      </xdr:nvSpPr>
      <xdr:spPr bwMode="auto">
        <a:xfrm>
          <a:off x="1762125" y="6324600"/>
          <a:ext cx="76200" cy="466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89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0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1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2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3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4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5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6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7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8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10599" name="Text Box 1"/>
        <xdr:cNvSpPr txBox="1">
          <a:spLocks noChangeArrowheads="1"/>
        </xdr:cNvSpPr>
      </xdr:nvSpPr>
      <xdr:spPr bwMode="auto">
        <a:xfrm>
          <a:off x="552450" y="7858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552450" y="4124325"/>
          <a:ext cx="762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8</xdr:row>
      <xdr:rowOff>76200</xdr:rowOff>
    </xdr:from>
    <xdr:to>
      <xdr:col>1</xdr:col>
      <xdr:colOff>133350</xdr:colOff>
      <xdr:row>9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552450" y="474345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714375</xdr:colOff>
      <xdr:row>13</xdr:row>
      <xdr:rowOff>600075</xdr:rowOff>
    </xdr:from>
    <xdr:to>
      <xdr:col>1</xdr:col>
      <xdr:colOff>790575</xdr:colOff>
      <xdr:row>19</xdr:row>
      <xdr:rowOff>114300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09675" y="4648200"/>
          <a:ext cx="76200" cy="454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381000</xdr:colOff>
      <xdr:row>17</xdr:row>
      <xdr:rowOff>0</xdr:rowOff>
    </xdr:from>
    <xdr:to>
      <xdr:col>0</xdr:col>
      <xdr:colOff>457200</xdr:colOff>
      <xdr:row>35</xdr:row>
      <xdr:rowOff>66675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81000" y="6743700"/>
          <a:ext cx="76200" cy="492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628650</xdr:colOff>
      <xdr:row>13</xdr:row>
      <xdr:rowOff>161925</xdr:rowOff>
    </xdr:from>
    <xdr:to>
      <xdr:col>2</xdr:col>
      <xdr:colOff>704850</xdr:colOff>
      <xdr:row>17</xdr:row>
      <xdr:rowOff>85725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8963025" y="4210050"/>
          <a:ext cx="762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552450" y="8458200"/>
          <a:ext cx="762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552450" y="641985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552450" y="641985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18</xdr:row>
      <xdr:rowOff>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552450" y="4810125"/>
          <a:ext cx="76200" cy="451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52450" y="4191000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17</xdr:row>
      <xdr:rowOff>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552450" y="4810125"/>
          <a:ext cx="76200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13</xdr:row>
      <xdr:rowOff>76200</xdr:rowOff>
    </xdr:from>
    <xdr:to>
      <xdr:col>1</xdr:col>
      <xdr:colOff>133350</xdr:colOff>
      <xdr:row>14</xdr:row>
      <xdr:rowOff>28575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552450" y="388620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0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552450" y="4381500"/>
          <a:ext cx="76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552450" y="58197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552450" y="4381500"/>
          <a:ext cx="76200" cy="2219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552450" y="4381500"/>
          <a:ext cx="76200" cy="2009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global.ru/cursy-medicinskaya-tekhnika/pravila-ehkspluatacii-i-trebovaniya-bezopasnosti-pri-rabote-na-dezinfekcionnoj-kamere/" TargetMode="External"/><Relationship Id="rId3" Type="http://schemas.openxmlformats.org/officeDocument/2006/relationships/hyperlink" Target="https://nousro.ru/sosudy-pod-davleniem/" TargetMode="External"/><Relationship Id="rId7" Type="http://schemas.openxmlformats.org/officeDocument/2006/relationships/hyperlink" Target="https://anodpo.ru/ekologicheskaya-bezopasnost/ekspluatatsiya-dezinfektsionnykh-kamer/" TargetMode="External"/><Relationship Id="rId2" Type="http://schemas.openxmlformats.org/officeDocument/2006/relationships/hyperlink" Target="https://tuk.ru/prays-list/" TargetMode="External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Relationship Id="rId6" Type="http://schemas.openxmlformats.org/officeDocument/2006/relationships/hyperlink" Target="https://arm-ecogroup.ru/services/ot/obuchenie-po-okhrane-truda-pri-vypolnenii-rabot-s-radioaktivnymi-veshchestvami-i-istochnikami-ionizi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euro-register.ru/services/okhrana-truda/obuchenie-po-okhrane-truda-pri-vypolnenii-rabot-s-radioaktivnymi-veshchestvami-i-istochnikami-ionizi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ib24.ru/course/pravila-ekspluatatsii-i-trebovaniya-bezopasnosti-pri-rabote-na-dezinfektsionnoy-kamere/" TargetMode="External"/><Relationship Id="rId9" Type="http://schemas.openxmlformats.org/officeDocument/2006/relationships/hyperlink" Target="https://nidpo.com/directions/program/bezopasnye-metody-i-priemy-vypolneniya-rabot-svyazannyh-s-ekspluataciey-sosudov-rabotayuschih-pod-izbytochnym-davlen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6"/>
  <sheetViews>
    <sheetView tabSelected="1" topLeftCell="A2" zoomScaleSheetLayoutView="100" workbookViewId="0">
      <selection activeCell="B17" sqref="B17"/>
    </sheetView>
  </sheetViews>
  <sheetFormatPr defaultRowHeight="15" x14ac:dyDescent="0.25"/>
  <cols>
    <col min="1" max="1" width="7.42578125" customWidth="1"/>
    <col min="2" max="2" width="82.5703125" customWidth="1"/>
    <col min="3" max="3" width="13" customWidth="1"/>
    <col min="4" max="4" width="8.28515625" customWidth="1"/>
    <col min="5" max="5" width="10.7109375" customWidth="1"/>
    <col min="6" max="7" width="15" customWidth="1"/>
    <col min="8" max="8" width="14.42578125" bestFit="1" customWidth="1"/>
    <col min="9" max="9" width="10.85546875" customWidth="1"/>
    <col min="11" max="11" width="12.7109375" customWidth="1"/>
    <col min="12" max="12" width="13.5703125" customWidth="1"/>
    <col min="13" max="14" width="13.28515625" customWidth="1"/>
    <col min="15" max="15" width="10" bestFit="1" customWidth="1"/>
  </cols>
  <sheetData>
    <row r="2" spans="1:14" x14ac:dyDescent="0.25">
      <c r="E2" s="3"/>
      <c r="F2" s="3"/>
      <c r="G2" s="3"/>
      <c r="L2" s="56" t="s">
        <v>0</v>
      </c>
      <c r="M2" s="56"/>
    </row>
    <row r="3" spans="1:14" ht="15" customHeight="1" x14ac:dyDescent="0.25">
      <c r="I3" s="57" t="s">
        <v>15</v>
      </c>
      <c r="J3" s="57"/>
      <c r="K3" s="57"/>
      <c r="L3" s="57"/>
      <c r="M3" s="57"/>
    </row>
    <row r="4" spans="1:14" ht="12" customHeight="1" x14ac:dyDescent="0.25">
      <c r="I4" s="57"/>
      <c r="J4" s="57"/>
      <c r="K4" s="57"/>
      <c r="L4" s="57"/>
      <c r="M4" s="57"/>
    </row>
    <row r="5" spans="1:14" ht="51.75" customHeight="1" x14ac:dyDescent="0.25">
      <c r="I5" s="57"/>
      <c r="J5" s="57"/>
      <c r="K5" s="57"/>
      <c r="L5" s="57"/>
      <c r="M5" s="57"/>
    </row>
    <row r="6" spans="1:14" x14ac:dyDescent="0.25">
      <c r="E6" s="9"/>
      <c r="F6" s="9"/>
      <c r="G6" s="9"/>
      <c r="H6" s="9"/>
    </row>
    <row r="7" spans="1:14" ht="35.25" customHeight="1" x14ac:dyDescent="0.25">
      <c r="A7" s="60" t="s">
        <v>25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27" customHeight="1" x14ac:dyDescent="0.25">
      <c r="A8" s="8"/>
      <c r="B8" s="58" t="s">
        <v>33</v>
      </c>
      <c r="C8" s="59"/>
      <c r="D8" s="59"/>
      <c r="E8" s="59"/>
      <c r="F8" s="59"/>
      <c r="G8" s="59"/>
      <c r="H8" s="8"/>
    </row>
    <row r="9" spans="1:14" ht="27" customHeight="1" x14ac:dyDescent="0.25">
      <c r="A9" s="8"/>
      <c r="B9" s="68" t="s">
        <v>45</v>
      </c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4" x14ac:dyDescent="0.25">
      <c r="A10" s="2"/>
      <c r="D10" s="4" t="s">
        <v>1</v>
      </c>
      <c r="E10" s="1"/>
      <c r="F10" s="1"/>
      <c r="G10" s="1"/>
      <c r="H10" s="1"/>
      <c r="J10" s="64" t="s">
        <v>2</v>
      </c>
      <c r="K10" s="64"/>
      <c r="L10" s="64"/>
    </row>
    <row r="11" spans="1:14" ht="33.75" customHeight="1" x14ac:dyDescent="0.25">
      <c r="A11" s="65" t="s">
        <v>22</v>
      </c>
      <c r="B11" s="65"/>
      <c r="C11" s="65"/>
      <c r="D11" s="65"/>
      <c r="E11" s="65"/>
      <c r="F11" s="65" t="s">
        <v>21</v>
      </c>
      <c r="G11" s="65"/>
      <c r="H11" s="65"/>
      <c r="I11" s="65"/>
      <c r="J11" s="65"/>
      <c r="K11" s="65"/>
      <c r="L11" s="65"/>
      <c r="M11" s="65"/>
    </row>
    <row r="12" spans="1:14" ht="15.75" customHeight="1" x14ac:dyDescent="0.25">
      <c r="A12" s="2"/>
    </row>
    <row r="13" spans="1:14" ht="41.25" customHeight="1" x14ac:dyDescent="0.25">
      <c r="A13" s="46" t="s">
        <v>7</v>
      </c>
      <c r="B13" s="48" t="s">
        <v>29</v>
      </c>
      <c r="C13" s="16"/>
      <c r="D13" s="48" t="s">
        <v>16</v>
      </c>
      <c r="E13" s="66" t="s">
        <v>17</v>
      </c>
      <c r="F13" s="50" t="s">
        <v>20</v>
      </c>
      <c r="G13" s="51"/>
      <c r="H13" s="51"/>
      <c r="I13" s="61" t="s">
        <v>8</v>
      </c>
      <c r="J13" s="62"/>
      <c r="K13" s="63"/>
      <c r="L13" s="48" t="s">
        <v>19</v>
      </c>
      <c r="M13" s="48" t="s">
        <v>18</v>
      </c>
    </row>
    <row r="14" spans="1:14" ht="48.75" customHeight="1" x14ac:dyDescent="0.25">
      <c r="A14" s="47"/>
      <c r="B14" s="49"/>
      <c r="C14" s="17" t="s">
        <v>26</v>
      </c>
      <c r="D14" s="49"/>
      <c r="E14" s="67"/>
      <c r="F14" s="19" t="s">
        <v>9</v>
      </c>
      <c r="G14" s="19" t="s">
        <v>10</v>
      </c>
      <c r="H14" s="19" t="s">
        <v>11</v>
      </c>
      <c r="I14" s="11" t="s">
        <v>12</v>
      </c>
      <c r="J14" s="11" t="s">
        <v>13</v>
      </c>
      <c r="K14" s="11" t="s">
        <v>14</v>
      </c>
      <c r="L14" s="49"/>
      <c r="M14" s="49"/>
    </row>
    <row r="15" spans="1:14" s="26" customFormat="1" ht="45" customHeight="1" x14ac:dyDescent="0.25">
      <c r="A15" s="28">
        <v>1</v>
      </c>
      <c r="B15" s="41" t="s">
        <v>34</v>
      </c>
      <c r="C15" s="29" t="s">
        <v>32</v>
      </c>
      <c r="D15" s="36" t="s">
        <v>31</v>
      </c>
      <c r="E15" s="22">
        <v>4</v>
      </c>
      <c r="F15" s="30">
        <v>2000</v>
      </c>
      <c r="G15" s="23">
        <v>1340</v>
      </c>
      <c r="H15" s="23">
        <v>2000</v>
      </c>
      <c r="I15" s="38">
        <f t="shared" ref="I15:I17" si="0">AVERAGE(F15:H15)</f>
        <v>1780</v>
      </c>
      <c r="J15" s="29">
        <f t="shared" ref="J15:J17" si="1">SQRT(SUM(POWER(F15-I15,2),POWER(G15-I15,2),POWER(H15-I15,2))/2)</f>
        <v>381.05117766515298</v>
      </c>
      <c r="K15" s="29">
        <f t="shared" ref="K15:K17" si="2">J15/I15*100</f>
        <v>21.407369531750167</v>
      </c>
      <c r="L15" s="38">
        <v>1780</v>
      </c>
      <c r="M15" s="31">
        <f t="shared" ref="M15:M17" si="3">E15*L15</f>
        <v>7120</v>
      </c>
      <c r="N15" s="34"/>
    </row>
    <row r="16" spans="1:14" s="27" customFormat="1" ht="30" x14ac:dyDescent="0.25">
      <c r="A16" s="28">
        <v>2</v>
      </c>
      <c r="B16" s="42" t="s">
        <v>35</v>
      </c>
      <c r="C16" s="29" t="s">
        <v>32</v>
      </c>
      <c r="D16" s="32" t="s">
        <v>31</v>
      </c>
      <c r="E16" s="22">
        <v>1</v>
      </c>
      <c r="F16" s="30">
        <v>1800</v>
      </c>
      <c r="G16" s="23">
        <v>2500</v>
      </c>
      <c r="H16" s="23">
        <v>1900</v>
      </c>
      <c r="I16" s="33">
        <f t="shared" si="0"/>
        <v>2066.6666666666665</v>
      </c>
      <c r="J16" s="24">
        <f t="shared" si="1"/>
        <v>378.59388972001824</v>
      </c>
      <c r="K16" s="24">
        <f t="shared" si="2"/>
        <v>18.319059180000885</v>
      </c>
      <c r="L16" s="33">
        <v>2066.67</v>
      </c>
      <c r="M16" s="25">
        <f t="shared" si="3"/>
        <v>2066.67</v>
      </c>
      <c r="N16" s="34"/>
    </row>
    <row r="17" spans="1:14" s="27" customFormat="1" ht="30" x14ac:dyDescent="0.25">
      <c r="A17" s="28">
        <v>3</v>
      </c>
      <c r="B17" s="42" t="s">
        <v>36</v>
      </c>
      <c r="C17" s="29" t="s">
        <v>32</v>
      </c>
      <c r="D17" s="32" t="s">
        <v>31</v>
      </c>
      <c r="E17" s="22">
        <v>1</v>
      </c>
      <c r="F17" s="30">
        <v>2000</v>
      </c>
      <c r="G17" s="23">
        <v>3000</v>
      </c>
      <c r="H17" s="23">
        <v>3000</v>
      </c>
      <c r="I17" s="33">
        <f t="shared" si="0"/>
        <v>2666.6666666666665</v>
      </c>
      <c r="J17" s="24">
        <f t="shared" si="1"/>
        <v>577.35026918962581</v>
      </c>
      <c r="K17" s="24">
        <f t="shared" si="2"/>
        <v>21.650635094610969</v>
      </c>
      <c r="L17" s="33">
        <v>2666.67</v>
      </c>
      <c r="M17" s="25">
        <f t="shared" si="3"/>
        <v>2666.67</v>
      </c>
      <c r="N17" s="34"/>
    </row>
    <row r="18" spans="1:14" ht="15.75" customHeight="1" x14ac:dyDescent="0.25">
      <c r="A18" s="45" t="s">
        <v>24</v>
      </c>
      <c r="B18" s="45"/>
      <c r="C18" s="18"/>
      <c r="D18" s="12"/>
      <c r="E18" s="12"/>
      <c r="F18" s="20"/>
      <c r="G18" s="20"/>
      <c r="H18" s="20"/>
      <c r="I18" s="12"/>
      <c r="J18" s="12"/>
      <c r="K18" s="12"/>
      <c r="L18" s="12"/>
      <c r="M18" s="14">
        <f>SUM(M15:M17)</f>
        <v>11853.34</v>
      </c>
    </row>
    <row r="19" spans="1:14" ht="16.5" customHeight="1" x14ac:dyDescent="0.25">
      <c r="A19" s="2"/>
    </row>
    <row r="20" spans="1:14" ht="16.5" customHeight="1" x14ac:dyDescent="0.25">
      <c r="A20" s="2"/>
      <c r="B20" s="53" t="s">
        <v>27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4" ht="16.5" customHeight="1" x14ac:dyDescent="0.25">
      <c r="A21" s="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</row>
    <row r="22" spans="1:14" x14ac:dyDescent="0.25">
      <c r="A22" s="13" t="s">
        <v>23</v>
      </c>
      <c r="B22" s="40" t="s">
        <v>37</v>
      </c>
      <c r="C22" s="52"/>
      <c r="D22" s="52"/>
      <c r="E22" s="52"/>
      <c r="F22" s="52"/>
      <c r="G22" s="52"/>
      <c r="H22" s="52"/>
      <c r="I22" s="52"/>
      <c r="J22" s="52"/>
      <c r="K22" s="52"/>
      <c r="L22" s="21"/>
      <c r="M22" s="21"/>
    </row>
    <row r="23" spans="1:14" x14ac:dyDescent="0.25">
      <c r="A23" s="13"/>
      <c r="B23" s="54" t="s">
        <v>38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  <row r="24" spans="1:14" x14ac:dyDescent="0.25">
      <c r="A24" s="13"/>
      <c r="B24" s="52" t="s">
        <v>39</v>
      </c>
      <c r="C24" s="52"/>
      <c r="D24" s="52"/>
      <c r="E24" s="52"/>
      <c r="F24" s="52"/>
      <c r="G24" s="52"/>
      <c r="H24" s="52"/>
      <c r="I24" s="35"/>
      <c r="J24" s="35"/>
      <c r="K24" s="35"/>
      <c r="L24" s="21"/>
      <c r="M24" s="21"/>
    </row>
    <row r="25" spans="1:14" x14ac:dyDescent="0.25">
      <c r="A25" s="13"/>
      <c r="B25" s="52" t="s">
        <v>40</v>
      </c>
      <c r="C25" s="52"/>
      <c r="D25" s="52"/>
      <c r="E25" s="52"/>
      <c r="F25" s="52"/>
      <c r="G25" s="52"/>
      <c r="H25" s="52"/>
      <c r="I25" s="35"/>
      <c r="J25" s="35"/>
      <c r="K25" s="35"/>
      <c r="L25" s="21"/>
      <c r="M25" s="21"/>
    </row>
    <row r="26" spans="1:14" s="26" customFormat="1" ht="16.5" customHeight="1" x14ac:dyDescent="0.25">
      <c r="A26" s="37"/>
      <c r="B26" s="43" t="s">
        <v>41</v>
      </c>
    </row>
    <row r="27" spans="1:14" s="26" customFormat="1" ht="16.5" customHeight="1" x14ac:dyDescent="0.25">
      <c r="A27" s="37"/>
      <c r="B27" s="43" t="s">
        <v>42</v>
      </c>
    </row>
    <row r="28" spans="1:14" s="26" customFormat="1" ht="16.5" customHeight="1" x14ac:dyDescent="0.25">
      <c r="A28" s="37"/>
      <c r="B28" s="43" t="s">
        <v>43</v>
      </c>
    </row>
    <row r="29" spans="1:14" s="26" customFormat="1" ht="16.5" customHeight="1" x14ac:dyDescent="0.25">
      <c r="A29" s="37"/>
      <c r="B29" s="43" t="s">
        <v>44</v>
      </c>
    </row>
    <row r="30" spans="1:14" ht="16.5" customHeight="1" x14ac:dyDescent="0.25">
      <c r="A30" s="2"/>
    </row>
    <row r="31" spans="1:14" ht="16.5" customHeight="1" x14ac:dyDescent="0.25">
      <c r="A31" s="13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5.75" customHeight="1" x14ac:dyDescent="0.25">
      <c r="A32" s="2"/>
      <c r="B32" s="7" t="s">
        <v>3</v>
      </c>
      <c r="C32" s="7"/>
      <c r="D32" s="5"/>
      <c r="E32" s="5"/>
      <c r="F32" s="5"/>
      <c r="G32" s="5"/>
      <c r="H32" s="1"/>
    </row>
    <row r="33" spans="1:9" x14ac:dyDescent="0.25">
      <c r="A33" s="2"/>
      <c r="B33" s="15" t="s">
        <v>30</v>
      </c>
      <c r="C33" s="15"/>
      <c r="D33" s="2"/>
      <c r="E33" s="1"/>
      <c r="F33" s="1"/>
      <c r="G33" s="1"/>
      <c r="H33" s="39" t="s">
        <v>28</v>
      </c>
    </row>
    <row r="34" spans="1:9" x14ac:dyDescent="0.25">
      <c r="A34" s="2"/>
      <c r="B34" s="6" t="s">
        <v>4</v>
      </c>
      <c r="C34" s="10"/>
      <c r="D34" s="2"/>
      <c r="E34" s="44" t="s">
        <v>6</v>
      </c>
      <c r="F34" s="44"/>
      <c r="G34" s="10"/>
      <c r="H34" s="44" t="s">
        <v>5</v>
      </c>
      <c r="I34" s="44"/>
    </row>
    <row r="35" spans="1:9" ht="16.5" customHeight="1" x14ac:dyDescent="0.25">
      <c r="A35" s="2"/>
      <c r="B35" s="4"/>
      <c r="C35" s="4"/>
      <c r="D35" s="2"/>
      <c r="E35" s="1"/>
      <c r="F35" s="1"/>
      <c r="G35" s="1"/>
      <c r="H35" s="1"/>
    </row>
    <row r="36" spans="1:9" x14ac:dyDescent="0.25">
      <c r="A36" s="2"/>
      <c r="B36" s="4"/>
      <c r="C36" s="4"/>
      <c r="D36" s="2"/>
      <c r="E36" s="1"/>
      <c r="F36" s="1"/>
      <c r="G36" s="1"/>
      <c r="H36" s="1"/>
    </row>
  </sheetData>
  <mergeCells count="25">
    <mergeCell ref="L2:M2"/>
    <mergeCell ref="I3:M5"/>
    <mergeCell ref="B8:G8"/>
    <mergeCell ref="B13:B14"/>
    <mergeCell ref="A7:M7"/>
    <mergeCell ref="I13:K13"/>
    <mergeCell ref="J10:L10"/>
    <mergeCell ref="F11:M11"/>
    <mergeCell ref="E13:E14"/>
    <mergeCell ref="A11:E11"/>
    <mergeCell ref="M13:M14"/>
    <mergeCell ref="D13:D14"/>
    <mergeCell ref="B9:L9"/>
    <mergeCell ref="E34:F34"/>
    <mergeCell ref="H34:I34"/>
    <mergeCell ref="A18:B18"/>
    <mergeCell ref="A13:A14"/>
    <mergeCell ref="L13:L14"/>
    <mergeCell ref="F13:H13"/>
    <mergeCell ref="B31:M31"/>
    <mergeCell ref="B20:M21"/>
    <mergeCell ref="C22:K22"/>
    <mergeCell ref="B23:M23"/>
    <mergeCell ref="B24:H24"/>
    <mergeCell ref="B25:H25"/>
  </mergeCells>
  <hyperlinks>
    <hyperlink ref="B20" r:id="rId1" display="consultantplus://offline/ref=D833979E70E696AE92584DA280381B40E7C74FCB171E7681A40ADECDED266245CAC09F9C10F90E32C78533D6D9F2E96121445C5900E3E8D2S3TBF"/>
    <hyperlink ref="B22" r:id="rId2"/>
    <hyperlink ref="B23" r:id="rId3"/>
    <hyperlink ref="B24" r:id="rId4"/>
    <hyperlink ref="B25" r:id="rId5"/>
    <hyperlink ref="B26" r:id="rId6"/>
    <hyperlink ref="B27" r:id="rId7"/>
    <hyperlink ref="B28" r:id="rId8"/>
    <hyperlink ref="B29" r:id="rId9"/>
  </hyperlinks>
  <pageMargins left="0" right="0.23622047244094491" top="0.74803149606299213" bottom="0.74803149606299213" header="0.31496062992125984" footer="0.31496062992125984"/>
  <pageSetup paperSize="9" scale="63" fitToHeight="2" orientation="landscape" r:id="rId10"/>
  <rowBreaks count="1" manualBreakCount="1">
    <brk id="35" max="12" man="1"/>
  </row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Economist-1</dc:creator>
  <cp:lastModifiedBy>Анна Исаенкова</cp:lastModifiedBy>
  <cp:lastPrinted>2026-07-21T13:05:37Z</cp:lastPrinted>
  <dcterms:created xsi:type="dcterms:W3CDTF">2017-01-30T06:42:59Z</dcterms:created>
  <dcterms:modified xsi:type="dcterms:W3CDTF">2026-07-22T05:58:19Z</dcterms:modified>
</cp:coreProperties>
</file>