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дуль памяти\"/>
    </mc:Choice>
  </mc:AlternateContent>
  <xr:revisionPtr revIDLastSave="0" documentId="13_ncr:1_{D83E7EF2-24B0-4CBC-B2DC-8D97AB4F0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J2" i="3"/>
  <c r="K2" i="3" s="1"/>
  <c r="K3" i="3" s="1"/>
  <c r="I2" i="3"/>
  <c r="H2" i="3"/>
  <c r="G2" i="3"/>
  <c r="G3" i="3" s="1"/>
  <c r="L5" i="2"/>
  <c r="F5" i="2"/>
  <c r="G5" i="2" s="1"/>
  <c r="H5" i="2" s="1"/>
  <c r="E8" i="1"/>
  <c r="F8" i="1" s="1"/>
  <c r="G8" i="1" s="1"/>
</calcChain>
</file>

<file path=xl/sharedStrings.xml><?xml version="1.0" encoding="utf-8"?>
<sst xmlns="http://schemas.openxmlformats.org/spreadsheetml/2006/main" count="68" uniqueCount="46">
  <si>
    <t>Предмет контракта</t>
  </si>
  <si>
    <t>Основные характеристики объекта закупки:</t>
  </si>
  <si>
    <t>Используемый метод определения НМЦК</t>
  </si>
  <si>
    <t xml:space="preserve">метод сопоставимых рыночных цен (анализа рынка) 
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 Для определения начальной (максимальной) цены Контракта были использованы ценовые предложения из поступивших коммерческих предложений и/или контрактов (договоров) и/или информации содержащейся в открытых источниках (Интернет).
</t>
  </si>
  <si>
    <t>Расчет НМЦК</t>
  </si>
  <si>
    <t>Наименование товара, услуги</t>
  </si>
  <si>
    <t>сумма за ед. товара, услуги с ндс</t>
  </si>
  <si>
    <t xml:space="preserve">Средняя арифметическая цена за единицу     </t>
  </si>
  <si>
    <t>Среднее квадратичное отклонение</t>
  </si>
  <si>
    <r>
      <rPr>
        <sz val="10"/>
        <color theme="1"/>
        <rFont val="Times New Roman"/>
        <charset val="204"/>
      </rPr>
      <t xml:space="preserve">коэффициент вариации цен V (%)                   </t>
    </r>
    <r>
      <rPr>
        <b/>
        <sz val="10"/>
        <color theme="1"/>
        <rFont val="Times New Roman"/>
        <charset val="204"/>
      </rPr>
      <t xml:space="preserve"> </t>
    </r>
    <r>
      <rPr>
        <b/>
        <u/>
        <sz val="10"/>
        <color theme="1"/>
        <rFont val="Times New Roman"/>
        <charset val="204"/>
      </rPr>
      <t>не должен превышать 33%!!!!</t>
    </r>
  </si>
  <si>
    <t>кол-во товара, услуги</t>
  </si>
  <si>
    <t xml:space="preserve">Средняя арифметическая цена за единицу </t>
  </si>
  <si>
    <t>ИТОГО</t>
  </si>
  <si>
    <t>1 кп</t>
  </si>
  <si>
    <t>2 кп</t>
  </si>
  <si>
    <t>3 кп</t>
  </si>
  <si>
    <t>РАСЧЕТ ОБОСНОВАНИЕ НМЦК ДЛЯ РАПОРТА, ПЛАНА-ЗАКУПОК И ДЛЯ ПЛАНА-ГРАФИКА</t>
  </si>
  <si>
    <t>№ п/п</t>
  </si>
  <si>
    <t>Наименование</t>
  </si>
  <si>
    <t>сумма за ед. товара с ндс</t>
  </si>
  <si>
    <r>
      <rPr>
        <sz val="11"/>
        <color theme="1"/>
        <rFont val="Times New Roman"/>
        <charset val="204"/>
      </rPr>
      <t xml:space="preserve">коэффициент вариации цен V (%) </t>
    </r>
    <r>
      <rPr>
        <b/>
        <u/>
        <sz val="11"/>
        <color theme="1"/>
        <rFont val="Times New Roman"/>
        <charset val="204"/>
      </rPr>
      <t>не должен превышать 33%!!!!</t>
    </r>
  </si>
  <si>
    <t>ОКПД 2</t>
  </si>
  <si>
    <t>кол-во товара</t>
  </si>
  <si>
    <t>вносить в ручную!!!!!</t>
  </si>
  <si>
    <t>Умывальник полевой складной (на 12 человек)</t>
  </si>
  <si>
    <t>32.30.14.115</t>
  </si>
  <si>
    <t>Ед. изм.</t>
  </si>
  <si>
    <t>Кол-во</t>
  </si>
  <si>
    <t>Цена за ед.</t>
  </si>
  <si>
    <t>Сумма</t>
  </si>
  <si>
    <t>шт.</t>
  </si>
  <si>
    <t>ИТОГО:</t>
  </si>
  <si>
    <t>ЦЕНТРАЛЬНАЯ</t>
  </si>
  <si>
    <t>ПЛЮС 5%</t>
  </si>
  <si>
    <t>МИНУС 5%</t>
  </si>
  <si>
    <t xml:space="preserve">Обоснование начальной (максимальной) цены контракта 
на закупку запчастей для ПЭВМ для нужд ФГКУ «Тульский СЦ МЧС России» в 2026г.
</t>
  </si>
  <si>
    <t xml:space="preserve"> Закупку запчастей для ПЭВМ для нужд ФГКУ «Тульский СЦ МЧС России» в 2026г.
</t>
  </si>
  <si>
    <t>Закупка  запчастей для ПЭВМ для нужд ФГКУ «Тульский СЦ МЧС России» в 2026г.</t>
  </si>
  <si>
    <t xml:space="preserve">Модуль оперативной памяти </t>
  </si>
  <si>
    <r>
      <t xml:space="preserve">Подготовил:
</t>
    </r>
    <r>
      <rPr>
        <sz val="9"/>
        <color theme="1"/>
        <rFont val="Times New Roman"/>
        <charset val="204"/>
      </rPr>
      <t>Начальник связи
майор______________________(Инкина Е.В.)
                            (подпись)              (расшифровка подписи)</t>
    </r>
    <r>
      <rPr>
        <b/>
        <sz val="9"/>
        <color theme="1"/>
        <rFont val="Times New Roman"/>
        <charset val="204"/>
      </rPr>
      <t xml:space="preserve">
</t>
    </r>
    <r>
      <rPr>
        <sz val="9"/>
        <color theme="1"/>
        <rFont val="Times New Roman"/>
        <charset val="204"/>
      </rPr>
      <t xml:space="preserve">                             </t>
    </r>
  </si>
  <si>
    <t>Начальная максимальная цена контракта 6544  (шесть тысяч пятьсот сорок четыри ) рубля 00 копеек.</t>
  </si>
  <si>
    <t>Источник 1: ценовое предложение от 06.07.2026 г. исх. № 13;</t>
  </si>
  <si>
    <t>Источник 2: ценовое предложение от 05.07.2026 г. исх. №34;</t>
  </si>
  <si>
    <t>Источник 3: ценовое предложение от 05.07.2026 г. исх. № 17</t>
  </si>
  <si>
    <t>Дата подготовки обоснования НМЦК: 06.07.2026</t>
  </si>
  <si>
    <r>
      <t xml:space="preserve">   Руководитель контрактной службы: 
подполковник        __________________(Зуев А.Ю.)
                             (подпись)              (расшифровка подписи)
                                                                                                                                                                                                                  Рабочая группа контроля и мониторинга ценообразования на товары, работы, услуги:
</t>
    </r>
    <r>
      <rPr>
        <sz val="10"/>
        <color theme="1"/>
        <rFont val="Times New Roman"/>
        <charset val="204"/>
      </rPr>
      <t>Начальник службы защиты государственной тайны
майор _____________________ (Рыбалкин И.Г.)
                           (подпись)           (расшифровка подписи)
Начальник автомобильной службы 
майор ______________________ (Ковырзанов П.В.)
                         (подпись)            (расшифровка подписи)
Начальник продовольсвенной и вещевой службы
майор ______________________ (Мытарев А.Р.)
                         (подпись)            (расшифровка подписи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</si>
</sst>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b/>
      <sz val="10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  <font>
      <b/>
      <u/>
      <sz val="10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rgb="FF000000"/>
      <name val="Times New Roman"/>
      <charset val="204"/>
    </font>
    <font>
      <sz val="8"/>
      <color theme="1"/>
      <name val="Times New Roman"/>
      <charset val="204"/>
    </font>
    <font>
      <b/>
      <sz val="9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u/>
      <sz val="11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2" fontId="1" fillId="2" borderId="1" xfId="0" applyNumberFormat="1" applyFont="1" applyFill="1" applyBorder="1" applyAlignment="1">
      <alignment horizontal="center" vertical="center" wrapText="1" shrinkToFit="1"/>
    </xf>
    <xf numFmtId="2" fontId="1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shrinkToFit="1"/>
    </xf>
    <xf numFmtId="2" fontId="1" fillId="4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A15" sqref="A15:E15"/>
    </sheetView>
  </sheetViews>
  <sheetFormatPr defaultColWidth="8.85546875" defaultRowHeight="15"/>
  <cols>
    <col min="1" max="1" width="34.42578125" customWidth="1"/>
    <col min="2" max="3" width="12.85546875" customWidth="1"/>
    <col min="4" max="4" width="13.28515625" customWidth="1"/>
    <col min="5" max="5" width="12.140625" customWidth="1"/>
    <col min="6" max="6" width="10.28515625" customWidth="1"/>
    <col min="7" max="7" width="10.42578125" customWidth="1"/>
    <col min="8" max="8" width="10.140625" customWidth="1"/>
    <col min="9" max="9" width="11.42578125" customWidth="1"/>
    <col min="10" max="10" width="13.42578125" customWidth="1"/>
    <col min="12" max="12" width="10.140625" customWidth="1"/>
  </cols>
  <sheetData>
    <row r="1" spans="1:12" ht="30" customHeight="1">
      <c r="A1" s="25" t="s">
        <v>35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8.5" customHeight="1">
      <c r="A2" s="13" t="s">
        <v>0</v>
      </c>
      <c r="B2" s="27" t="s">
        <v>37</v>
      </c>
      <c r="C2" s="28"/>
      <c r="D2" s="28"/>
      <c r="E2" s="28"/>
      <c r="F2" s="28"/>
      <c r="G2" s="28"/>
      <c r="H2" s="28"/>
      <c r="I2" s="28"/>
      <c r="J2" s="29"/>
    </row>
    <row r="3" spans="1:12" ht="27" customHeight="1">
      <c r="A3" s="14" t="s">
        <v>1</v>
      </c>
      <c r="B3" s="27" t="s">
        <v>36</v>
      </c>
      <c r="C3" s="28"/>
      <c r="D3" s="28"/>
      <c r="E3" s="28"/>
      <c r="F3" s="28"/>
      <c r="G3" s="28"/>
      <c r="H3" s="28"/>
      <c r="I3" s="28"/>
      <c r="J3" s="29"/>
    </row>
    <row r="4" spans="1:12" ht="86.25" customHeight="1">
      <c r="A4" s="14" t="s">
        <v>2</v>
      </c>
      <c r="B4" s="27" t="s">
        <v>3</v>
      </c>
      <c r="C4" s="30"/>
      <c r="D4" s="30"/>
      <c r="E4" s="30"/>
      <c r="F4" s="30"/>
      <c r="G4" s="30"/>
      <c r="H4" s="30"/>
      <c r="I4" s="30"/>
      <c r="J4" s="31"/>
    </row>
    <row r="5" spans="1:12" ht="15" customHeight="1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2" ht="36.75" customHeight="1">
      <c r="A6" s="36" t="s">
        <v>5</v>
      </c>
      <c r="B6" s="15" t="s">
        <v>6</v>
      </c>
      <c r="C6" s="15" t="s">
        <v>6</v>
      </c>
      <c r="D6" s="15" t="s">
        <v>6</v>
      </c>
      <c r="E6" s="37" t="s">
        <v>7</v>
      </c>
      <c r="F6" s="39" t="s">
        <v>8</v>
      </c>
      <c r="G6" s="39" t="s">
        <v>9</v>
      </c>
      <c r="H6" s="41" t="s">
        <v>10</v>
      </c>
      <c r="I6" s="41" t="s">
        <v>11</v>
      </c>
      <c r="J6" s="41" t="s">
        <v>12</v>
      </c>
      <c r="L6" s="24"/>
    </row>
    <row r="7" spans="1:12">
      <c r="A7" s="36"/>
      <c r="B7" s="16" t="s">
        <v>13</v>
      </c>
      <c r="C7" s="16" t="s">
        <v>14</v>
      </c>
      <c r="D7" s="16" t="s">
        <v>15</v>
      </c>
      <c r="E7" s="38"/>
      <c r="F7" s="40"/>
      <c r="G7" s="40"/>
      <c r="H7" s="42"/>
      <c r="I7" s="42"/>
      <c r="J7" s="41"/>
      <c r="L7" s="24"/>
    </row>
    <row r="8" spans="1:12" ht="78" customHeight="1">
      <c r="A8" s="17" t="s">
        <v>38</v>
      </c>
      <c r="B8" s="18">
        <v>1636</v>
      </c>
      <c r="C8" s="19">
        <v>1536</v>
      </c>
      <c r="D8" s="19">
        <v>1736</v>
      </c>
      <c r="E8" s="20">
        <f t="shared" ref="E8" si="0">(B8+C8+D8)/3</f>
        <v>1636</v>
      </c>
      <c r="F8" s="20">
        <f t="shared" ref="F8" si="1">(((B8-E8)^2+(C8-E8)^2+(D8-E8)^2)/2)^(1/2)</f>
        <v>100</v>
      </c>
      <c r="G8" s="20">
        <f t="shared" ref="G8" si="2">(F8/E8)*100</f>
        <v>6.1124694376528117</v>
      </c>
      <c r="H8" s="21">
        <v>4</v>
      </c>
      <c r="I8" s="19">
        <v>1636</v>
      </c>
      <c r="J8" s="19">
        <v>6544</v>
      </c>
      <c r="L8" s="24"/>
    </row>
    <row r="9" spans="1:12" ht="12.75" customHeight="1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</row>
    <row r="10" spans="1:12" ht="12.75" customHeight="1">
      <c r="A10" s="22"/>
      <c r="B10" s="22"/>
      <c r="C10" s="22"/>
      <c r="D10" s="44" t="s">
        <v>44</v>
      </c>
      <c r="E10" s="44"/>
      <c r="F10" s="44"/>
      <c r="G10" s="44"/>
      <c r="H10" s="44"/>
      <c r="I10" s="44"/>
      <c r="J10" s="44"/>
    </row>
    <row r="11" spans="1:12" ht="13.5" customHeight="1">
      <c r="A11" s="22"/>
      <c r="B11" s="22"/>
      <c r="C11" s="22"/>
      <c r="D11" s="45" t="s">
        <v>41</v>
      </c>
      <c r="E11" s="45"/>
      <c r="F11" s="45"/>
      <c r="G11" s="45"/>
      <c r="H11" s="45"/>
      <c r="I11" s="45"/>
      <c r="J11" s="45"/>
    </row>
    <row r="12" spans="1:12" ht="12" customHeight="1">
      <c r="A12" s="22"/>
      <c r="B12" s="22"/>
      <c r="C12" s="22"/>
      <c r="D12" s="45" t="s">
        <v>42</v>
      </c>
      <c r="E12" s="45"/>
      <c r="F12" s="45"/>
      <c r="G12" s="45"/>
      <c r="H12" s="45"/>
      <c r="I12" s="45"/>
      <c r="J12" s="45"/>
    </row>
    <row r="13" spans="1:12" ht="12.75" customHeight="1">
      <c r="A13" s="22"/>
      <c r="B13" s="22"/>
      <c r="C13" s="22"/>
      <c r="D13" s="45" t="s">
        <v>43</v>
      </c>
      <c r="E13" s="45"/>
      <c r="F13" s="45"/>
      <c r="G13" s="45"/>
      <c r="H13" s="45"/>
      <c r="I13" s="45"/>
      <c r="J13" s="45"/>
    </row>
    <row r="14" spans="1:12" ht="57" customHeight="1">
      <c r="A14" s="33"/>
      <c r="B14" s="33"/>
      <c r="C14" s="33"/>
      <c r="D14" s="33"/>
      <c r="E14" s="33"/>
      <c r="F14" s="23"/>
      <c r="G14" s="23"/>
      <c r="H14" s="23"/>
      <c r="I14" s="23"/>
      <c r="J14" s="23"/>
    </row>
    <row r="15" spans="1:12" ht="252.75" customHeight="1">
      <c r="A15" s="34" t="s">
        <v>45</v>
      </c>
      <c r="B15" s="34"/>
      <c r="C15" s="34"/>
      <c r="D15" s="34"/>
      <c r="E15" s="34"/>
      <c r="F15" s="35" t="s">
        <v>39</v>
      </c>
      <c r="G15" s="35"/>
      <c r="H15" s="35"/>
      <c r="I15" s="35"/>
      <c r="J15" s="35"/>
    </row>
  </sheetData>
  <mergeCells count="20">
    <mergeCell ref="A14:E14"/>
    <mergeCell ref="A15:E15"/>
    <mergeCell ref="F15:J15"/>
    <mergeCell ref="A6:A7"/>
    <mergeCell ref="E6:E7"/>
    <mergeCell ref="F6:F7"/>
    <mergeCell ref="G6:G7"/>
    <mergeCell ref="H6:H7"/>
    <mergeCell ref="I6:I7"/>
    <mergeCell ref="J6:J7"/>
    <mergeCell ref="A9:J9"/>
    <mergeCell ref="D10:J10"/>
    <mergeCell ref="D11:J11"/>
    <mergeCell ref="D12:J12"/>
    <mergeCell ref="D13:J13"/>
    <mergeCell ref="A1:J1"/>
    <mergeCell ref="B2:J2"/>
    <mergeCell ref="B3:J3"/>
    <mergeCell ref="B4:J4"/>
    <mergeCell ref="A5:J5"/>
  </mergeCells>
  <pageMargins left="0.39370078740157499" right="0.118110236220472" top="0.35433070866141703" bottom="0.19685039370078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workbookViewId="0">
      <selection activeCell="B5" sqref="B5:E5"/>
    </sheetView>
  </sheetViews>
  <sheetFormatPr defaultColWidth="8.85546875" defaultRowHeight="15"/>
  <cols>
    <col min="1" max="1" width="6.140625" customWidth="1"/>
    <col min="2" max="2" width="23.85546875" customWidth="1"/>
    <col min="3" max="5" width="12.42578125" customWidth="1"/>
    <col min="6" max="6" width="16" customWidth="1"/>
    <col min="7" max="7" width="13.42578125" customWidth="1"/>
    <col min="8" max="8" width="21.42578125" customWidth="1"/>
    <col min="9" max="9" width="11.7109375" customWidth="1"/>
    <col min="10" max="10" width="7" customWidth="1"/>
    <col min="11" max="11" width="20.7109375" customWidth="1"/>
    <col min="12" max="12" width="8.28515625" customWidth="1"/>
  </cols>
  <sheetData>
    <row r="1" spans="1:15">
      <c r="C1" s="46" t="s">
        <v>16</v>
      </c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15.75"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</row>
    <row r="3" spans="1:15" ht="45">
      <c r="A3" s="11" t="s">
        <v>17</v>
      </c>
      <c r="B3" s="11" t="s">
        <v>18</v>
      </c>
      <c r="C3" s="1" t="s">
        <v>19</v>
      </c>
      <c r="D3" s="1" t="s">
        <v>19</v>
      </c>
      <c r="E3" s="1" t="s">
        <v>19</v>
      </c>
      <c r="F3" s="1" t="s">
        <v>7</v>
      </c>
      <c r="G3" s="1" t="s">
        <v>8</v>
      </c>
      <c r="H3" s="1" t="s">
        <v>20</v>
      </c>
      <c r="I3" s="1" t="s">
        <v>21</v>
      </c>
      <c r="J3" s="1" t="s">
        <v>22</v>
      </c>
      <c r="K3" s="1" t="s">
        <v>11</v>
      </c>
      <c r="L3" s="1" t="s">
        <v>12</v>
      </c>
    </row>
    <row r="4" spans="1:15">
      <c r="A4" s="11"/>
      <c r="B4" s="11"/>
      <c r="C4" s="12" t="s">
        <v>13</v>
      </c>
      <c r="D4" s="12" t="s">
        <v>14</v>
      </c>
      <c r="E4" s="12" t="s">
        <v>15</v>
      </c>
      <c r="F4" s="12"/>
      <c r="G4" s="12"/>
      <c r="H4" s="12"/>
      <c r="I4" s="12"/>
      <c r="J4" s="47" t="s">
        <v>23</v>
      </c>
      <c r="K4" s="48"/>
      <c r="L4" s="12"/>
    </row>
    <row r="5" spans="1:15" ht="30">
      <c r="A5" s="11">
        <v>1</v>
      </c>
      <c r="B5" s="11" t="s">
        <v>24</v>
      </c>
      <c r="C5" s="12">
        <v>42000</v>
      </c>
      <c r="D5" s="12">
        <v>44100</v>
      </c>
      <c r="E5" s="12">
        <v>39900</v>
      </c>
      <c r="F5" s="12">
        <f t="shared" ref="F5" si="0">(C5+D5+E5)/3</f>
        <v>42000</v>
      </c>
      <c r="G5" s="12">
        <f t="shared" ref="G5" si="1">(((C5-F5)^2+(D5-F5)^2+(E5-F5)^2)/2)^(1/2)</f>
        <v>2100</v>
      </c>
      <c r="H5" s="12">
        <f>(G5/F5)*100</f>
        <v>5</v>
      </c>
      <c r="I5" s="12" t="s">
        <v>25</v>
      </c>
      <c r="J5" s="12">
        <v>3</v>
      </c>
      <c r="K5" s="12">
        <v>42000</v>
      </c>
      <c r="L5" s="12">
        <f>J5*K5</f>
        <v>126000</v>
      </c>
      <c r="M5" s="49"/>
      <c r="N5" s="49"/>
      <c r="O5" s="49"/>
    </row>
  </sheetData>
  <mergeCells count="3">
    <mergeCell ref="C1:M1"/>
    <mergeCell ref="J4:K4"/>
    <mergeCell ref="M5:O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workbookViewId="0">
      <selection activeCell="C2" sqref="C2"/>
    </sheetView>
  </sheetViews>
  <sheetFormatPr defaultColWidth="8.85546875" defaultRowHeight="15"/>
  <sheetData>
    <row r="1" spans="1:11" ht="30">
      <c r="A1" s="1" t="s">
        <v>17</v>
      </c>
      <c r="B1" s="1" t="s">
        <v>18</v>
      </c>
      <c r="C1" s="1" t="s">
        <v>21</v>
      </c>
      <c r="D1" s="1" t="s">
        <v>26</v>
      </c>
      <c r="E1" s="1" t="s">
        <v>27</v>
      </c>
      <c r="F1" s="2" t="s">
        <v>28</v>
      </c>
      <c r="G1" s="2" t="s">
        <v>29</v>
      </c>
      <c r="H1" s="3" t="s">
        <v>28</v>
      </c>
      <c r="I1" s="3" t="s">
        <v>29</v>
      </c>
      <c r="J1" s="8" t="s">
        <v>28</v>
      </c>
      <c r="K1" s="8" t="s">
        <v>29</v>
      </c>
    </row>
    <row r="2" spans="1:11" ht="90">
      <c r="A2" s="1">
        <v>1</v>
      </c>
      <c r="B2" s="4" t="s">
        <v>24</v>
      </c>
      <c r="C2" s="1" t="s">
        <v>25</v>
      </c>
      <c r="D2" s="1" t="s">
        <v>30</v>
      </c>
      <c r="E2" s="1">
        <v>3</v>
      </c>
      <c r="F2" s="5">
        <v>42000</v>
      </c>
      <c r="G2" s="5">
        <f>E2*F2</f>
        <v>126000</v>
      </c>
      <c r="H2" s="6">
        <f>F2/100*5+F2</f>
        <v>44100</v>
      </c>
      <c r="I2" s="6">
        <f>E2*H2</f>
        <v>132300</v>
      </c>
      <c r="J2" s="9">
        <f>F2/100*-5+F2</f>
        <v>39900</v>
      </c>
      <c r="K2" s="9">
        <f>E2*J2</f>
        <v>119700</v>
      </c>
    </row>
    <row r="3" spans="1:11">
      <c r="A3" s="7"/>
      <c r="B3" s="7"/>
      <c r="C3" s="7"/>
      <c r="D3" s="7"/>
      <c r="E3" s="7"/>
      <c r="F3" s="2" t="s">
        <v>31</v>
      </c>
      <c r="G3" s="5">
        <f>SUM(G2)</f>
        <v>126000</v>
      </c>
      <c r="H3" s="6" t="s">
        <v>31</v>
      </c>
      <c r="I3" s="6">
        <f>SUM(I2)</f>
        <v>132300</v>
      </c>
      <c r="J3" s="8" t="s">
        <v>31</v>
      </c>
      <c r="K3" s="9">
        <f>SUM(K2)</f>
        <v>119700</v>
      </c>
    </row>
    <row r="4" spans="1:11">
      <c r="A4" s="7"/>
      <c r="B4" s="7"/>
      <c r="C4" s="7"/>
      <c r="D4" s="7"/>
      <c r="E4" s="7"/>
      <c r="F4" s="50" t="s">
        <v>32</v>
      </c>
      <c r="G4" s="50"/>
      <c r="H4" s="51" t="s">
        <v>33</v>
      </c>
      <c r="I4" s="51"/>
      <c r="J4" s="52" t="s">
        <v>34</v>
      </c>
      <c r="K4" s="52"/>
    </row>
  </sheetData>
  <mergeCells count="3">
    <mergeCell ref="F4:G4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Станция2</cp:lastModifiedBy>
  <cp:lastPrinted>2026-07-02T11:52:03Z</cp:lastPrinted>
  <dcterms:created xsi:type="dcterms:W3CDTF">2006-09-16T00:00:00Z</dcterms:created>
  <dcterms:modified xsi:type="dcterms:W3CDTF">2026-07-02T11:54:02Z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FD61AFF622A547FDADEB2344F01C5E4C_12</vt:lpwstr>
  </property>
  <property fmtid="{D5CDD505-2E9C-101B-9397-08002B2CF9AE}" pid="3" name="KSOProductBuildVer">
    <vt:lpwstr>1049-12.2.0.19805</vt:lpwstr>
  </property>
</Properties>
</file>