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E12" i="1" l="1"/>
  <c r="G12" i="1" l="1"/>
  <c r="I12" i="1"/>
  <c r="K12" i="1"/>
  <c r="L12" i="1"/>
  <c r="M12" i="1"/>
  <c r="N12" i="1" l="1"/>
  <c r="O12" i="1" s="1"/>
  <c r="E13" i="1" l="1"/>
  <c r="G13" i="1"/>
  <c r="I13" i="1"/>
  <c r="K13" i="1"/>
</calcChain>
</file>

<file path=xl/sharedStrings.xml><?xml version="1.0" encoding="utf-8"?>
<sst xmlns="http://schemas.openxmlformats.org/spreadsheetml/2006/main" count="38" uniqueCount="32">
  <si>
    <t>Наименование товара, работ, услуг</t>
  </si>
  <si>
    <t>ед. изм.</t>
  </si>
  <si>
    <t>кол-во</t>
  </si>
  <si>
    <t xml:space="preserve">Источник 1 </t>
  </si>
  <si>
    <t>Цена за ед., руб.</t>
  </si>
  <si>
    <t>Стоимость, руб.</t>
  </si>
  <si>
    <t xml:space="preserve">Источник 2 </t>
  </si>
  <si>
    <t>Источник 3</t>
  </si>
  <si>
    <t>ИТОГО</t>
  </si>
  <si>
    <t xml:space="preserve">Источник 1: </t>
  </si>
  <si>
    <t xml:space="preserve">Источник 2: </t>
  </si>
  <si>
    <t xml:space="preserve">Источник 3: </t>
  </si>
  <si>
    <t xml:space="preserve">Реквизиты документов, на основании которых произведен расчет начальной (максимальной) цены </t>
  </si>
  <si>
    <t>Средняя цена за ед., руб.</t>
  </si>
  <si>
    <t>Количество значений</t>
  </si>
  <si>
    <t>σ=</t>
  </si>
  <si>
    <t>Коэф.вариации V=</t>
  </si>
  <si>
    <t>Источник 4</t>
  </si>
  <si>
    <t>В качестве начальной (максимальной) цены контракта использована минимальная из цен, в размере, руб.:</t>
  </si>
  <si>
    <r>
      <rPr>
        <b/>
        <sz val="8"/>
        <color theme="1"/>
        <rFont val="Times New Roman"/>
        <family val="1"/>
        <charset val="204"/>
      </rPr>
      <t>I.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</t>
    </r>
    <r>
      <rPr>
        <sz val="8"/>
        <color theme="1"/>
        <rFont val="Times New Roman"/>
        <family val="1"/>
        <charset val="204"/>
      </rPr>
      <t xml:space="preserve">
Используемый метод определения НМЦК с обоснованием: Для расчета цены контракта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  </r>
  </si>
  <si>
    <t>Дата</t>
  </si>
  <si>
    <t xml:space="preserve">Объем </t>
  </si>
  <si>
    <t xml:space="preserve">В целях получения ценовой информации в отношении товара для определения начальной (максимальной) цены контракта заказчиком:        </t>
  </si>
  <si>
    <t>Направлены запросы о предоставлении ценовой информации поставщикам, информация о которых содержится в ГИСП.</t>
  </si>
  <si>
    <t>Осуществлен поиск ценовой информации в реестре  заключенных заказчиками, размещенном на официальном сайте единой информационной системы в сфере закупок (далее - реестр контрактов, ЕИС), информации об исполненных контрактах на поставку товара с условиями, схожими с потребностями заказчика.</t>
  </si>
  <si>
    <t>Произведен анализ общедоступной ценовой информации (реклама, каталоги, описания услуг и другие предложения, обращенные к неопределенному кругу лиц, сведения о заключенных контрактах на поставку товара с условиями, схожими с потребностями заказчика).</t>
  </si>
  <si>
    <t>Направлены запросы о предоставлении ценовой информации поставщикам, обладающим опытом поставок соответствующего товара, информация о которых имеется в свободном доступе.</t>
  </si>
  <si>
    <t>Оказание услуг по размещению информационных материалов ФГБОУ "ВДЦ "Океан" на информационном ресурсе PRIMPRESS.RU с дублированием материалов на информационный ресурс KONKURENT.RU</t>
  </si>
  <si>
    <t>условная единица</t>
  </si>
  <si>
    <t>КП от 24.07.2026  вх. № 4144-с;</t>
  </si>
  <si>
    <t>КП от 24.07.2026  вх. № 4145-с;</t>
  </si>
  <si>
    <t>КП от 24.07.2026  вх. № 4146-с.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</si>
</sst>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top" shrinkToFit="1"/>
    </xf>
    <xf numFmtId="0" fontId="3" fillId="2" borderId="1" xfId="0" applyFont="1" applyFill="1" applyBorder="1" applyAlignment="1">
      <alignment horizontal="center" vertical="top" shrinkToFit="1"/>
    </xf>
    <xf numFmtId="0" fontId="1" fillId="0" borderId="0" xfId="0" applyFont="1" applyFill="1" applyAlignment="1">
      <alignment horizontal="right"/>
    </xf>
    <xf numFmtId="0" fontId="2" fillId="0" borderId="1" xfId="0" applyFont="1" applyBorder="1" applyAlignment="1">
      <alignment horizontal="center" vertical="top" wrapText="1"/>
    </xf>
    <xf numFmtId="0" fontId="0" fillId="0" borderId="0" xfId="0" applyFill="1"/>
    <xf numFmtId="14" fontId="1" fillId="0" borderId="0" xfId="0" applyNumberFormat="1" applyFont="1" applyFill="1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 shrinkToFit="1"/>
      <protection locked="0" hidden="1"/>
    </xf>
    <xf numFmtId="4" fontId="1" fillId="0" borderId="1" xfId="0" applyNumberFormat="1" applyFont="1" applyFill="1" applyBorder="1" applyAlignment="1" applyProtection="1">
      <alignment horizontal="center" vertical="center" shrinkToFit="1"/>
      <protection hidden="1"/>
    </xf>
    <xf numFmtId="4" fontId="1" fillId="2" borderId="1" xfId="0" applyNumberFormat="1" applyFont="1" applyFill="1" applyBorder="1" applyAlignment="1" applyProtection="1">
      <alignment horizontal="center" vertical="center" shrinkToFit="1"/>
      <protection hidden="1"/>
    </xf>
    <xf numFmtId="4" fontId="1" fillId="2" borderId="1" xfId="0" applyNumberFormat="1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right" wrapText="1"/>
    </xf>
    <xf numFmtId="4" fontId="2" fillId="0" borderId="5" xfId="0" applyNumberFormat="1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top" wrapText="1"/>
    </xf>
    <xf numFmtId="164" fontId="4" fillId="0" borderId="3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center" wrapText="1"/>
    </xf>
    <xf numFmtId="0" fontId="1" fillId="0" borderId="8" xfId="0" applyFont="1" applyFill="1" applyBorder="1" applyAlignment="1" applyProtection="1">
      <alignment horizontal="center" vertical="center" wrapText="1" shrinkToFit="1"/>
      <protection locked="0" hidden="1"/>
    </xf>
    <xf numFmtId="4" fontId="0" fillId="0" borderId="4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zoomScaleNormal="100" workbookViewId="0">
      <selection activeCell="H15" sqref="H15"/>
    </sheetView>
  </sheetViews>
  <sheetFormatPr defaultRowHeight="15" x14ac:dyDescent="0.25"/>
  <cols>
    <col min="1" max="1" width="30" customWidth="1"/>
    <col min="2" max="2" width="8.42578125" customWidth="1"/>
    <col min="3" max="3" width="6.28515625" customWidth="1"/>
    <col min="4" max="4" width="9.85546875" customWidth="1"/>
    <col min="5" max="5" width="10.140625" customWidth="1"/>
    <col min="6" max="6" width="11.140625" customWidth="1"/>
    <col min="7" max="7" width="10.7109375" customWidth="1"/>
    <col min="8" max="8" width="11.7109375" customWidth="1"/>
    <col min="9" max="9" width="14.28515625" customWidth="1"/>
    <col min="10" max="10" width="0.28515625" customWidth="1"/>
    <col min="11" max="11" width="10" hidden="1" customWidth="1"/>
  </cols>
  <sheetData>
    <row r="1" spans="1:16" ht="22.5" customHeight="1" x14ac:dyDescent="0.25">
      <c r="A1" s="23" t="s">
        <v>19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6" ht="22.5" customHeight="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6" ht="43.5" customHeight="1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1:16" ht="18.75" customHeight="1" x14ac:dyDescent="0.25">
      <c r="A4" s="34" t="s">
        <v>22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16" ht="18" customHeight="1" x14ac:dyDescent="0.25">
      <c r="A5" s="17" t="s">
        <v>23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pans="1:16" ht="27.75" customHeight="1" x14ac:dyDescent="0.25">
      <c r="A6" s="17" t="s">
        <v>24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6" ht="43.5" customHeight="1" x14ac:dyDescent="0.25">
      <c r="A7" s="17" t="s">
        <v>25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1:16" ht="22.5" customHeight="1" x14ac:dyDescent="0.25">
      <c r="A8" s="17" t="s">
        <v>26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</row>
    <row r="9" spans="1:16" ht="22.5" customHeight="1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6" ht="15" customHeight="1" x14ac:dyDescent="0.25">
      <c r="A10" s="29" t="s">
        <v>0</v>
      </c>
      <c r="B10" s="31" t="s">
        <v>21</v>
      </c>
      <c r="C10" s="32"/>
      <c r="D10" s="7" t="s">
        <v>3</v>
      </c>
      <c r="E10" s="29" t="s">
        <v>5</v>
      </c>
      <c r="F10" s="7" t="s">
        <v>6</v>
      </c>
      <c r="G10" s="29" t="s">
        <v>5</v>
      </c>
      <c r="H10" s="7" t="s">
        <v>7</v>
      </c>
      <c r="I10" s="29" t="s">
        <v>5</v>
      </c>
      <c r="J10" s="7" t="s">
        <v>17</v>
      </c>
      <c r="K10" s="29" t="s">
        <v>5</v>
      </c>
      <c r="L10" s="25" t="s">
        <v>13</v>
      </c>
      <c r="M10" s="27" t="s">
        <v>14</v>
      </c>
      <c r="N10" s="27" t="s">
        <v>15</v>
      </c>
      <c r="O10" s="27" t="s">
        <v>16</v>
      </c>
      <c r="P10" s="22"/>
    </row>
    <row r="11" spans="1:16" ht="21" customHeight="1" x14ac:dyDescent="0.25">
      <c r="A11" s="30"/>
      <c r="B11" s="7" t="s">
        <v>1</v>
      </c>
      <c r="C11" s="7" t="s">
        <v>2</v>
      </c>
      <c r="D11" s="7" t="s">
        <v>4</v>
      </c>
      <c r="E11" s="33"/>
      <c r="F11" s="7" t="s">
        <v>4</v>
      </c>
      <c r="G11" s="33"/>
      <c r="H11" s="7" t="s">
        <v>4</v>
      </c>
      <c r="I11" s="33"/>
      <c r="J11" s="7" t="s">
        <v>4</v>
      </c>
      <c r="K11" s="33"/>
      <c r="L11" s="26"/>
      <c r="M11" s="28"/>
      <c r="N11" s="28"/>
      <c r="O11" s="28"/>
      <c r="P11" s="22"/>
    </row>
    <row r="12" spans="1:16" ht="72" customHeight="1" x14ac:dyDescent="0.25">
      <c r="A12" s="11" t="s">
        <v>27</v>
      </c>
      <c r="B12" s="35" t="s">
        <v>28</v>
      </c>
      <c r="C12" s="12">
        <v>88</v>
      </c>
      <c r="D12" s="13">
        <v>6250</v>
      </c>
      <c r="E12" s="3">
        <f>C12*D12</f>
        <v>550000</v>
      </c>
      <c r="F12" s="3">
        <v>6750</v>
      </c>
      <c r="G12" s="3">
        <f>F12*C12</f>
        <v>594000</v>
      </c>
      <c r="H12" s="13">
        <v>6500</v>
      </c>
      <c r="I12" s="14">
        <f>H12*C12</f>
        <v>572000</v>
      </c>
      <c r="J12" s="14"/>
      <c r="K12" s="3">
        <f>J12*C12</f>
        <v>0</v>
      </c>
      <c r="L12" s="15">
        <f>AVERAGE(D12,F12,H12,J12)</f>
        <v>6500</v>
      </c>
      <c r="M12" s="16">
        <f>COUNTA(D12,F12,H12,J12)</f>
        <v>3</v>
      </c>
      <c r="N12" s="15">
        <f>SQRT(IF(D12&gt;0,POWER(D12-L12,2),0)+IF(F12&gt;0,POWER(F12-L12,2),0)+IF(H12&gt;0,POWER(H12-L12,2),0)+IF(J12&gt;0,POWER(J12-L12,2),0))/(M12-1)</f>
        <v>176.77669529663689</v>
      </c>
      <c r="O12" s="15">
        <f>N12/L12*100</f>
        <v>2.719641466102106</v>
      </c>
    </row>
    <row r="13" spans="1:16" x14ac:dyDescent="0.25">
      <c r="A13" s="2" t="s">
        <v>8</v>
      </c>
      <c r="B13" s="2"/>
      <c r="C13" s="2"/>
      <c r="D13" s="3"/>
      <c r="E13" s="3">
        <f>SUM(E12:E12)</f>
        <v>550000</v>
      </c>
      <c r="F13" s="3"/>
      <c r="G13" s="3">
        <f>SUM(G12:G12)</f>
        <v>594000</v>
      </c>
      <c r="H13" s="3"/>
      <c r="I13" s="3">
        <f>SUM(I12:I12)</f>
        <v>572000</v>
      </c>
      <c r="J13" s="3"/>
      <c r="K13" s="3">
        <f>SUM(K12:K12)</f>
        <v>0</v>
      </c>
      <c r="L13" s="4"/>
      <c r="M13" s="5"/>
      <c r="N13" s="4"/>
      <c r="O13" s="4"/>
    </row>
    <row r="14" spans="1:16" ht="22.5" customHeight="1" x14ac:dyDescent="0.25">
      <c r="A14" s="19" t="s">
        <v>18</v>
      </c>
      <c r="B14" s="20"/>
      <c r="C14" s="20"/>
      <c r="D14" s="20"/>
      <c r="E14" s="20"/>
      <c r="F14" s="20"/>
      <c r="G14" s="20"/>
      <c r="H14" s="36">
        <f>E13</f>
        <v>550000</v>
      </c>
      <c r="I14" s="21"/>
      <c r="J14" s="21"/>
      <c r="K14" s="21"/>
      <c r="L14" s="21"/>
      <c r="M14" s="21"/>
      <c r="N14" s="21"/>
      <c r="O14" s="21"/>
    </row>
    <row r="16" spans="1:16" x14ac:dyDescent="0.25">
      <c r="A16" s="1" t="s">
        <v>12</v>
      </c>
    </row>
    <row r="17" spans="1:5" x14ac:dyDescent="0.25">
      <c r="A17" s="6" t="s">
        <v>9</v>
      </c>
      <c r="B17" s="18" t="s">
        <v>29</v>
      </c>
      <c r="C17" s="18"/>
      <c r="D17" s="18"/>
      <c r="E17" s="18"/>
    </row>
    <row r="18" spans="1:5" x14ac:dyDescent="0.25">
      <c r="A18" s="6" t="s">
        <v>10</v>
      </c>
      <c r="B18" s="18" t="s">
        <v>30</v>
      </c>
      <c r="C18" s="18"/>
      <c r="D18" s="18"/>
      <c r="E18" s="18"/>
    </row>
    <row r="19" spans="1:5" x14ac:dyDescent="0.25">
      <c r="A19" s="6" t="s">
        <v>11</v>
      </c>
      <c r="B19" s="18" t="s">
        <v>31</v>
      </c>
      <c r="C19" s="18"/>
      <c r="D19" s="18"/>
      <c r="E19" s="18"/>
    </row>
    <row r="20" spans="1:5" x14ac:dyDescent="0.25">
      <c r="A20" s="6"/>
      <c r="B20" s="18"/>
      <c r="C20" s="18"/>
      <c r="D20" s="18"/>
      <c r="E20" s="18"/>
    </row>
    <row r="21" spans="1:5" x14ac:dyDescent="0.25">
      <c r="A21" s="6" t="s">
        <v>20</v>
      </c>
      <c r="B21" s="9">
        <v>46230</v>
      </c>
      <c r="C21" s="8"/>
      <c r="D21" s="8"/>
      <c r="E21" s="8"/>
    </row>
  </sheetData>
  <mergeCells count="23">
    <mergeCell ref="P10:P11"/>
    <mergeCell ref="A1:O3"/>
    <mergeCell ref="L10:L11"/>
    <mergeCell ref="M10:M11"/>
    <mergeCell ref="N10:N11"/>
    <mergeCell ref="O10:O11"/>
    <mergeCell ref="A10:A11"/>
    <mergeCell ref="B10:C10"/>
    <mergeCell ref="E10:E11"/>
    <mergeCell ref="G10:G11"/>
    <mergeCell ref="K10:K11"/>
    <mergeCell ref="I10:I11"/>
    <mergeCell ref="A4:O4"/>
    <mergeCell ref="A5:O5"/>
    <mergeCell ref="A6:O6"/>
    <mergeCell ref="A7:O7"/>
    <mergeCell ref="A8:O8"/>
    <mergeCell ref="B20:E20"/>
    <mergeCell ref="A14:G14"/>
    <mergeCell ref="B19:E19"/>
    <mergeCell ref="B18:E18"/>
    <mergeCell ref="B17:E17"/>
    <mergeCell ref="H14:O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2026-07-27T02:22:07Z</dcterms:modified>
</cp:coreProperties>
</file>