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Ульянов\Закупки\2026\ПО\Бронирование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I7" i="4" l="1"/>
  <c r="H7" i="4"/>
  <c r="K7" i="4" l="1"/>
  <c r="L7" i="4" s="1"/>
  <c r="M7" i="4" s="1"/>
  <c r="N7" i="4" s="1"/>
  <c r="N8" i="4" s="1"/>
  <c r="J7" i="4" l="1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<sst xmlns="http://schemas.openxmlformats.org/spreadsheetml/2006/main" count="25" uniqueCount="25">
  <si>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</si>
  <si>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</si>
  <si>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</si>
  <si>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</si>
  <si>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</si>
  <si>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</si>
  <si>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</si>
  <si>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</si>
  <si>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</si>
  <si>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</si>
  <si>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</si>
  <si>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</si>
  <si>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</si>
  <si>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</si>
  <si>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</si>
  <si>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</si>
  <si>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</si>
  <si>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</si>
  <si>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</si>
  <si>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шт.</t>
  </si>
  <si>
    <r>
      <t>Поставка программного обеспечения для нужд УФНС России по Краснодарскому краю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12</t>
    </r>
    <r>
      <rPr>
        <b/>
        <sz val="10"/>
        <rFont val="Times New Roman"/>
        <family val="1"/>
        <charset val="204"/>
      </rPr>
      <t>.08.2026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</si>
  <si>
    <t>Предоставление права использования ОС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</t>
  </si>
  <si>
    <t>Вх. № 072443 от 12.08.2026</t>
  </si>
  <si>
    <t>Вх. № 072442 от 12.08.2026</t>
  </si>
  <si>
    <t>Вх. № 072441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</si>
</sst>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₽_-;\-* #,##0.00\ _₽_-;_-* &quot;-&quot;??\ _₽_-;_-@_-"/>
    <numFmt numFmtId="164" formatCode="#,##0.000"/>
    <numFmt numFmtId="165" formatCode="_-* #,##0_р_._-;\-* #,##0_р_._-;_-* \-_р_._-;_-@_-"/>
    <numFmt numFmtId="166" formatCode="_-* #,##0&quot;р.&quot;_-;\-* #,##0&quot;р.&quot;_-;_-* &quot;-р.&quot;_-;_-@_-"/>
    <numFmt numFmtId="167" formatCode="_-* #,##0.00&quot;р.&quot;_-;\-* #,##0.00&quot;р.&quot;_-;_-* \-??&quot;р.&quot;_-;_-@_-"/>
    <numFmt numFmtId="168" formatCode="[$-419]General"/>
    <numFmt numFmtId="169" formatCode="#,##0.00&quot; &quot;[$руб.-419];[Red]&quot;-&quot;#,##0.00&quot; &quot;[$руб.-419]"/>
    <numFmt numFmtId="170" formatCode="&quot; &quot;#,##0.00&quot; &quot;;&quot; (&quot;#,##0.00&quot;)&quot;;&quot; -&quot;#&quot; &quot;;@&quot; &quot;"/>
    <numFmt numFmtId="171" formatCode="#,##0.00_р_."/>
    <numFmt numFmtId="172" formatCode="_(* #,##0.00_);_(* \(#,##0.00\);_(* \-??_);_(@_)"/>
    <numFmt numFmtId="173" formatCode="[$$-409]#,##0"/>
    <numFmt numFmtId="174" formatCode="_-[$$-409]* #,##0_-;\-[$$-409]* #,##0_-;_-[$$-409]* &quot;-&quot;??_-;_-@_-"/>
    <numFmt numFmtId="175" formatCode="_-* #,##0.00[$р.-419]_-;\-* #,##0.00[$р.-419]_-;_-* &quot;-&quot;??[$р.-419]_-;_-@_-"/>
    <numFmt numFmtId="176" formatCode="_-* #,##0.00\ [$€-1]_-;\-* #,##0.00\ [$€-1]_-;_-* &quot;-&quot;??\ [$€-1]_-"/>
    <numFmt numFmtId="177" formatCode="_-* #,##0.00\ [$€]_-;\-* #,##0.00\ [$€]_-;_-* &quot;-&quot;??\ [$€]_-;_-@_-"/>
  </numFmts>
  <fonts count="8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6" fillId="0" borderId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6" applyNumberFormat="0" applyAlignment="0" applyProtection="0"/>
    <xf numFmtId="0" fontId="20" fillId="20" borderId="13" applyNumberFormat="0" applyAlignment="0" applyProtection="0"/>
    <xf numFmtId="0" fontId="21" fillId="20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3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0" fontId="12" fillId="0" borderId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6" borderId="0"/>
    <xf numFmtId="0" fontId="9" fillId="24" borderId="0" applyNumberFormat="0" applyBorder="0" applyAlignment="0" applyProtection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1" fillId="56" borderId="0"/>
    <xf numFmtId="0" fontId="34" fillId="34" borderId="0" applyNumberFormat="0" applyBorder="0" applyAlignment="0" applyProtection="0"/>
    <xf numFmtId="0" fontId="51" fillId="53" borderId="0"/>
    <xf numFmtId="0" fontId="34" fillId="31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168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9" fontId="54" fillId="0" borderId="0"/>
    <xf numFmtId="0" fontId="51" fillId="60" borderId="0"/>
    <xf numFmtId="0" fontId="34" fillId="38" borderId="0" applyNumberFormat="0" applyBorder="0" applyAlignment="0" applyProtection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5" fillId="51" borderId="15"/>
    <xf numFmtId="0" fontId="35" fillId="29" borderId="6" applyNumberFormat="0" applyAlignment="0" applyProtection="0"/>
    <xf numFmtId="0" fontId="56" fillId="64" borderId="16"/>
    <xf numFmtId="0" fontId="36" fillId="42" borderId="13" applyNumberFormat="0" applyAlignment="0" applyProtection="0"/>
    <xf numFmtId="0" fontId="57" fillId="64" borderId="15"/>
    <xf numFmtId="0" fontId="37" fillId="42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5" borderId="21"/>
    <xf numFmtId="0" fontId="41" fillId="43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6" borderId="0"/>
    <xf numFmtId="0" fontId="10" fillId="44" borderId="0" applyNumberFormat="0" applyBorder="0" applyAlignment="0" applyProtection="0"/>
    <xf numFmtId="168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7" borderId="0"/>
    <xf numFmtId="0" fontId="42" fillId="25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7" borderId="22"/>
    <xf numFmtId="0" fontId="48" fillId="45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70" fontId="66" fillId="0" borderId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2" fontId="7" fillId="0" borderId="0" applyFill="0" applyBorder="0" applyAlignment="0" applyProtection="0"/>
    <xf numFmtId="172" fontId="48" fillId="0" borderId="0" applyFill="0" applyBorder="0" applyAlignment="0" applyProtection="0"/>
    <xf numFmtId="172" fontId="48" fillId="0" borderId="0" applyFill="0" applyBorder="0" applyAlignment="0" applyProtection="0"/>
    <xf numFmtId="0" fontId="72" fillId="48" borderId="0"/>
    <xf numFmtId="0" fontId="46" fillId="26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3" fontId="7" fillId="68" borderId="0" applyFill="0"/>
    <xf numFmtId="174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4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5" fontId="17" fillId="0" borderId="1" applyNumberFormat="0">
      <alignment horizontal="right"/>
      <protection locked="0"/>
    </xf>
    <xf numFmtId="0" fontId="11" fillId="0" borderId="0"/>
    <xf numFmtId="176" fontId="6" fillId="0" borderId="0"/>
    <xf numFmtId="0" fontId="7" fillId="0" borderId="0"/>
    <xf numFmtId="0" fontId="6" fillId="0" borderId="0"/>
    <xf numFmtId="0" fontId="15" fillId="0" borderId="0"/>
    <xf numFmtId="177" fontId="7" fillId="0" borderId="0"/>
    <xf numFmtId="0" fontId="80" fillId="0" borderId="0"/>
    <xf numFmtId="0" fontId="80" fillId="0" borderId="0"/>
    <xf numFmtId="0" fontId="6" fillId="0" borderId="0"/>
    <xf numFmtId="175" fontId="15" fillId="0" borderId="0"/>
    <xf numFmtId="0" fontId="6" fillId="0" borderId="0"/>
    <xf numFmtId="0" fontId="15" fillId="0" borderId="0"/>
    <xf numFmtId="177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textRotation="90"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"/>
  <sheetViews>
    <sheetView tabSelected="1" zoomScaleNormal="100" workbookViewId="0">
      <selection activeCell="A9" sqref="A9:K9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3.5703125" style="2" customWidth="1"/>
    <col min="13" max="13" width="13" style="2" customWidth="1"/>
    <col min="14" max="14" width="13.85546875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29"/>
      <c r="N1" s="29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29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27" t="s">
        <v>20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9"/>
      <c r="N3" s="29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0"/>
      <c r="N4" s="3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23" t="s">
        <v>0</v>
      </c>
      <c r="B5" s="24" t="s">
        <v>2</v>
      </c>
      <c r="C5" s="24" t="s">
        <v>1</v>
      </c>
      <c r="D5" s="24" t="s">
        <v>3</v>
      </c>
      <c r="E5" s="25" t="s">
        <v>14</v>
      </c>
      <c r="F5" s="26"/>
      <c r="G5" s="26"/>
      <c r="H5" s="22" t="s">
        <v>12</v>
      </c>
      <c r="I5" s="22"/>
      <c r="J5" s="22"/>
      <c r="K5" s="31" t="s">
        <v>7</v>
      </c>
      <c r="L5" s="32"/>
      <c r="M5" s="32"/>
      <c r="N5" s="33"/>
    </row>
    <row r="6" spans="1:25" ht="113.25" customHeight="1">
      <c r="A6" s="23"/>
      <c r="B6" s="24"/>
      <c r="C6" s="24"/>
      <c r="D6" s="24"/>
      <c r="E6" s="35" t="s">
        <v>22</v>
      </c>
      <c r="F6" s="35" t="s">
        <v>23</v>
      </c>
      <c r="G6" s="35" t="s">
        <v>24</v>
      </c>
      <c r="H6" s="3" t="s">
        <v>6</v>
      </c>
      <c r="I6" s="3" t="s">
        <v>4</v>
      </c>
      <c r="J6" s="4" t="s">
        <v>5</v>
      </c>
      <c r="K6" s="1" t="s">
        <v>15</v>
      </c>
      <c r="L6" s="7" t="s">
        <v>9</v>
      </c>
      <c r="M6" s="7" t="s">
        <v>10</v>
      </c>
      <c r="N6" s="7" t="s">
        <v>11</v>
      </c>
    </row>
    <row r="7" spans="1:25" ht="74.25" customHeight="1">
      <c r="A7" s="18">
        <v>1</v>
      </c>
      <c r="B7" s="14" t="s">
        <v>21</v>
      </c>
      <c r="C7" s="15" t="s">
        <v>19</v>
      </c>
      <c r="D7" s="13">
        <v>1</v>
      </c>
      <c r="E7" s="15">
        <v>21265</v>
      </c>
      <c r="F7" s="15">
        <v>21900</v>
      </c>
      <c r="G7" s="15">
        <v>21900</v>
      </c>
      <c r="H7" s="17">
        <f>AVERAGE(E7:G7)</f>
        <v>21688.333333333332</v>
      </c>
      <c r="I7" s="16">
        <f>_xlfn.STDEV.S(E7:G7)</f>
        <v>366.61742093541233</v>
      </c>
      <c r="J7" s="16">
        <f t="shared" ref="J7" si="0">I7/H7*100</f>
        <v>1.6903900143029849</v>
      </c>
      <c r="K7" s="16">
        <f>H7*D7</f>
        <v>21688.333333333332</v>
      </c>
      <c r="L7" s="17">
        <f>K7/D7</f>
        <v>21688.333333333332</v>
      </c>
      <c r="M7" s="16">
        <f>ROUNDDOWN(L7,2)</f>
        <v>21688.33</v>
      </c>
      <c r="N7" s="16">
        <f>M7*D7</f>
        <v>21688.33</v>
      </c>
    </row>
    <row r="8" spans="1:25" ht="21.75" customHeight="1">
      <c r="A8" s="20" t="s">
        <v>8</v>
      </c>
      <c r="B8" s="20"/>
      <c r="C8" s="20"/>
      <c r="D8" s="20"/>
      <c r="E8" s="20"/>
      <c r="F8" s="20"/>
      <c r="G8" s="20"/>
      <c r="H8" s="9"/>
      <c r="I8" s="9"/>
      <c r="J8" s="9"/>
      <c r="K8" s="10"/>
      <c r="N8" s="19">
        <f>SUM(N7:N7)</f>
        <v>21688.33</v>
      </c>
    </row>
    <row r="9" spans="1:25" ht="91.5" customHeight="1">
      <c r="A9" s="21" t="s">
        <v>16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25" ht="20.25" customHeight="1">
      <c r="A10" s="2" t="s">
        <v>13</v>
      </c>
    </row>
  </sheetData>
  <mergeCells count="13">
    <mergeCell ref="A3:L3"/>
    <mergeCell ref="A2:L2"/>
    <mergeCell ref="M1:N4"/>
    <mergeCell ref="D5:D6"/>
    <mergeCell ref="K5:N5"/>
    <mergeCell ref="A4:L4"/>
    <mergeCell ref="A8:G8"/>
    <mergeCell ref="A9:K9"/>
    <mergeCell ref="H5:J5"/>
    <mergeCell ref="A5:A6"/>
    <mergeCell ref="B5:B6"/>
    <mergeCell ref="C5:C6"/>
    <mergeCell ref="E5:G5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Макеева Наталья Николаевна</cp:lastModifiedBy>
  <cp:lastPrinted>2025-05-20T14:30:38Z</cp:lastPrinted>
  <dcterms:created xsi:type="dcterms:W3CDTF">2014-01-15T18:15:09Z</dcterms:created>
  <dcterms:modified xsi:type="dcterms:W3CDTF">2026-08-12T13:21:12Z</dcterms:modified>
</cp:coreProperties>
</file>