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H:\закупки\Закупка 3,3\договоры\лодка\лодка\"/>
    </mc:Choice>
  </mc:AlternateContent>
  <bookViews>
    <workbookView xWindow="-120" yWindow="-120" windowWidth="29040" windowHeight="15840"/>
  </bookViews>
  <sheets>
    <sheet name="Расчет" sheetId="1" r:id="rId1"/>
  </sheets>
  <calcPr calcId="162913" iterateDelta="1E-4"/>
</workbook>
</file>

<file path=xl/calcChain.xml><?xml version="1.0" encoding="utf-8"?>
<calcChain xmlns="http://schemas.openxmlformats.org/spreadsheetml/2006/main">
  <c r="M13" i="1" l="1"/>
  <c r="N13" i="1" s="1"/>
  <c r="J13" i="1" l="1"/>
  <c r="K13" i="1"/>
  <c r="P14" i="1"/>
  <c r="L13" i="1" l="1"/>
</calcChain>
</file>

<file path=xl/sharedStrings.xml><?xml version="1.0" encoding="utf-8"?>
<sst xmlns="http://schemas.openxmlformats.org/spreadsheetml/2006/main" count="42" uniqueCount="42">
  <si>
    <t>Ед. изм</t>
  </si>
  <si>
    <t>Кол-во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</si>
  <si>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</si>
  <si>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 рынка)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</si>
  <si>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</si>
  <si>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</si>
  <si>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</si>
  <si>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округлений цены за единицу (руб.)</t>
  </si>
  <si>
    <t>Средняя арифметическая цена за единицу                       &lt;             &gt;</t>
  </si>
  <si>
    <t>Расчет Н(М)ЦК по формуле                         V-колличество (объем) закупаемого товара ( работы, услуги);                                                                                                                              n-колличество значений, используемых в расчете;                                                     i- номер источника ценновой информации;                              -цена единицы</t>
  </si>
  <si>
    <t xml:space="preserve">Дата подготовки обоснования начальной (максимальной) цены контракта: </t>
  </si>
  <si>
    <t>метод сопоставимых рыночных цен (анализа рынка)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</si>
  <si>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 в соответствии с ч. 6 ст.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нужд".</t>
  </si>
  <si>
    <t>Начальная (максимальная) цена контракта (НМЦК), руб.:</t>
  </si>
  <si>
    <t>Наименование объекта (объектов) закупки</t>
  </si>
  <si>
    <r>
      <rPr>
        <b/>
        <sz val="12"/>
        <color theme="1"/>
        <rFont val="Times New Roman"/>
        <family val="1"/>
        <charset val="204"/>
      </rPr>
      <t xml:space="preserve">Обоснование </t>
    </r>
    <r>
      <rPr>
        <sz val="12"/>
        <color theme="1"/>
        <rFont val="Times New Roman"/>
        <family val="1"/>
        <charset val="204"/>
      </rPr>
      <t xml:space="preserve">
начальной (максимальной) цены контракта (начальной цены единицы товара, работы, услуги)</t>
    </r>
  </si>
  <si>
    <t>Источник ценовой информации                            (цена за единицу, руб.)</t>
  </si>
  <si>
    <t>Наименование товара, работы, услуги</t>
  </si>
  <si>
    <t>Обоснование выбранного метода определения начальной (максимальной) цены контракта</t>
  </si>
  <si>
    <t>Используемый метод определения начальной (максимальной) цены контракта</t>
  </si>
  <si>
    <t>ОКПД 2</t>
  </si>
  <si>
    <t xml:space="preserve">Начальная (максимальная) цена контракта (НМЦК) определена методом сопоставимых рыночных цен (анализа рынка) путем суммирования начальных (максимальных) цен товаров, работ, услуг по позициям (НМЦтру), рассчитаным в соответствии с приказом Министерства экономического развития Российской Федерации от 2 октября 2013 года 
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по следующей формуле:
</t>
  </si>
  <si>
    <t xml:space="preserve">                     - средняя арифметическая цена за единицу товара, работы, услуги по позиции в денежном выражении;</t>
  </si>
  <si>
    <t>где: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</si>
  <si>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</si>
  <si>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</si>
  <si>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</si>
  <si>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цi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
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</si>
  <si>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В случае, если закупке будет подлежать одна позиция товаров, работ, услуг, то начальная (максимальная) цена товара, работы, услуги по позиции (НМЦтру) будет являться начальной (максимальной) ценой контракта (НМЦК).</t>
  </si>
  <si>
    <t>Обоснование Н(М)ЦК подготовил:</t>
  </si>
  <si>
    <t>п/п № как в ООЗ</t>
  </si>
  <si>
    <t>Начальник отдела организации мобилизационной подготовки и мобилизации Главного управления</t>
  </si>
  <si>
    <t>В.В. Гомзяков</t>
  </si>
  <si>
    <r>
      <t xml:space="preserve">КТРУ                         </t>
    </r>
    <r>
      <rPr>
        <sz val="8"/>
        <rFont val="Times New Roman"/>
        <family val="1"/>
        <charset val="204"/>
      </rPr>
      <t xml:space="preserve"> (при наличии)</t>
    </r>
  </si>
  <si>
    <r>
      <t>коэффициент вариации цен V (%) (</t>
    </r>
    <r>
      <rPr>
        <b/>
        <i/>
        <sz val="8"/>
        <rFont val="Times New Roman"/>
        <family val="1"/>
        <charset val="204"/>
      </rPr>
      <t xml:space="preserve">не должен превышать 33%) </t>
    </r>
  </si>
  <si>
    <t>поставка лодки надувной с мотором</t>
  </si>
  <si>
    <t>лодка надувная с мотором</t>
  </si>
  <si>
    <t>30.12.19.110</t>
  </si>
  <si>
    <t>шт.</t>
  </si>
  <si>
    <t>Коммерческое предложение № 1 
Вх. № В-206-13167 от 04.05.2026 г. (на исх № ИВ - 206-13167 от 18.05.2026 г.)</t>
  </si>
  <si>
    <t>Коммерческое предложение № 2 
Вх. № В-26-13845 от 04.05.2026 г. (на исх № ИВ-206-13153 от 18.05.2026 г.)</t>
  </si>
  <si>
    <t>Коммерческое предложение № 3 
Вх. № В-206-16507 от 18.05.2026 г. (на исх № ИВ-206-13154 от 18.05.2026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</si>
</sst>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4" fontId="3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1" fontId="10" fillId="2" borderId="0" xfId="0" applyNumberFormat="1" applyFont="1" applyFill="1" applyAlignment="1">
      <alignment vertical="center"/>
    </xf>
    <xf numFmtId="4" fontId="10" fillId="2" borderId="0" xfId="0" applyNumberFormat="1" applyFont="1" applyFill="1" applyAlignment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" fontId="16" fillId="2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 textRotation="90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14" fontId="9" fillId="2" borderId="2" xfId="0" applyNumberFormat="1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4" fontId="10" fillId="2" borderId="0" xfId="0" applyNumberFormat="1" applyFont="1" applyFill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11</xdr:row>
      <xdr:rowOff>1181100</xdr:rowOff>
    </xdr:from>
    <xdr:to>
      <xdr:col>12</xdr:col>
      <xdr:colOff>228600</xdr:colOff>
      <xdr:row>11</xdr:row>
      <xdr:rowOff>1400175</xdr:rowOff>
    </xdr:to>
    <xdr:pic>
      <xdr:nvPicPr>
        <xdr:cNvPr id="2079" name="Picture 6">
          <a:extLst>
            <a:ext uri="{FF2B5EF4-FFF2-40B4-BE49-F238E27FC236}">
              <a16:creationId xmlns:a16="http://schemas.microsoft.com/office/drawing/2014/main" id="{00000000-0008-0000-0100-00001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5275" y="2447925"/>
          <a:ext cx="1524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11</xdr:row>
      <xdr:rowOff>1276350</xdr:rowOff>
    </xdr:from>
    <xdr:to>
      <xdr:col>11</xdr:col>
      <xdr:colOff>742950</xdr:colOff>
      <xdr:row>11</xdr:row>
      <xdr:rowOff>1552575</xdr:rowOff>
    </xdr:to>
    <xdr:pic>
      <xdr:nvPicPr>
        <xdr:cNvPr id="2081" name="Picture 1">
          <a:extLst>
            <a:ext uri="{FF2B5EF4-FFF2-40B4-BE49-F238E27FC236}">
              <a16:creationId xmlns:a16="http://schemas.microsoft.com/office/drawing/2014/main" id="{00000000-0008-0000-0100-00002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115175" y="4762500"/>
          <a:ext cx="6762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95250</xdr:colOff>
      <xdr:row>11</xdr:row>
      <xdr:rowOff>1514475</xdr:rowOff>
    </xdr:from>
    <xdr:to>
      <xdr:col>13</xdr:col>
      <xdr:colOff>0</xdr:colOff>
      <xdr:row>11</xdr:row>
      <xdr:rowOff>1800225</xdr:rowOff>
    </xdr:to>
    <xdr:pic>
      <xdr:nvPicPr>
        <xdr:cNvPr id="2075" name="Picture 5">
          <a:extLst>
            <a:ext uri="{FF2B5EF4-FFF2-40B4-BE49-F238E27FC236}">
              <a16:creationId xmlns:a16="http://schemas.microsoft.com/office/drawing/2014/main" id="{00000000-0008-0000-0100-00001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934325" y="2781300"/>
          <a:ext cx="11144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9</xdr:col>
      <xdr:colOff>781050</xdr:colOff>
      <xdr:row>11</xdr:row>
      <xdr:rowOff>1038226</xdr:rowOff>
    </xdr:from>
    <xdr:to>
      <xdr:col>10</xdr:col>
      <xdr:colOff>677686</xdr:colOff>
      <xdr:row>11</xdr:row>
      <xdr:rowOff>1285876</xdr:rowOff>
    </xdr:to>
    <xdr:pic>
      <xdr:nvPicPr>
        <xdr:cNvPr id="2077" name="Picture 2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467725" y="6286501"/>
          <a:ext cx="706261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333375</xdr:colOff>
      <xdr:row>11</xdr:row>
      <xdr:rowOff>962025</xdr:rowOff>
    </xdr:from>
    <xdr:to>
      <xdr:col>9</xdr:col>
      <xdr:colOff>485775</xdr:colOff>
      <xdr:row>11</xdr:row>
      <xdr:rowOff>1143000</xdr:rowOff>
    </xdr:to>
    <xdr:pic>
      <xdr:nvPicPr>
        <xdr:cNvPr id="2078" name="Picture 6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20050" y="6210300"/>
          <a:ext cx="1524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15</xdr:row>
      <xdr:rowOff>1047750</xdr:rowOff>
    </xdr:from>
    <xdr:to>
      <xdr:col>1</xdr:col>
      <xdr:colOff>1409700</xdr:colOff>
      <xdr:row>15</xdr:row>
      <xdr:rowOff>1695450</xdr:rowOff>
    </xdr:to>
    <xdr:pic>
      <xdr:nvPicPr>
        <xdr:cNvPr id="7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115425"/>
          <a:ext cx="16097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114299</xdr:colOff>
      <xdr:row>17</xdr:row>
      <xdr:rowOff>76200</xdr:rowOff>
    </xdr:from>
    <xdr:to>
      <xdr:col>1</xdr:col>
      <xdr:colOff>1105055</xdr:colOff>
      <xdr:row>17</xdr:row>
      <xdr:rowOff>962025</xdr:rowOff>
    </xdr:to>
    <xdr:pic>
      <xdr:nvPicPr>
        <xdr:cNvPr id="8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7953375"/>
          <a:ext cx="1190781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tabSelected="1" zoomScaleNormal="100" zoomScaleSheetLayoutView="100" zoomScalePageLayoutView="130" workbookViewId="0">
      <selection activeCell="S15" sqref="S15"/>
    </sheetView>
  </sheetViews>
  <sheetFormatPr defaultColWidth="9.140625" defaultRowHeight="15" x14ac:dyDescent="0.25"/>
  <cols>
    <col min="1" max="1" width="8.28515625" style="1" customWidth="1"/>
    <col min="2" max="2" width="34.140625" style="1" customWidth="1"/>
    <col min="3" max="4" width="12.42578125" style="8" customWidth="1"/>
    <col min="5" max="5" width="5.28515625" style="2" customWidth="1"/>
    <col min="6" max="6" width="10.5703125" style="4" customWidth="1"/>
    <col min="7" max="7" width="10" style="2" bestFit="1" customWidth="1"/>
    <col min="8" max="8" width="12.140625" style="2" customWidth="1"/>
    <col min="9" max="9" width="10" style="2" bestFit="1" customWidth="1"/>
    <col min="10" max="10" width="12.140625" style="2" customWidth="1"/>
    <col min="11" max="11" width="11" style="2" customWidth="1"/>
    <col min="12" max="12" width="11.85546875" style="2" customWidth="1"/>
    <col min="13" max="13" width="18.140625" style="2" customWidth="1"/>
    <col min="14" max="14" width="11.140625" style="5" customWidth="1"/>
    <col min="15" max="15" width="9.7109375" style="5" customWidth="1"/>
    <col min="16" max="16" width="14.5703125" style="5" customWidth="1"/>
    <col min="17" max="16384" width="9.140625" style="2"/>
  </cols>
  <sheetData>
    <row r="1" spans="1:16" x14ac:dyDescent="0.25">
      <c r="A1" s="8"/>
      <c r="B1" s="8"/>
    </row>
    <row r="2" spans="1:16" ht="33.75" customHeight="1" x14ac:dyDescent="0.25">
      <c r="A2" s="48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ht="4.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22.5" customHeight="1" x14ac:dyDescent="0.25">
      <c r="A4" s="50" t="s">
        <v>14</v>
      </c>
      <c r="B4" s="50"/>
      <c r="C4" s="50"/>
      <c r="D4" s="50"/>
      <c r="E4" s="50"/>
      <c r="F4" s="50"/>
      <c r="G4" s="50"/>
      <c r="H4" s="50"/>
      <c r="I4" s="22" t="s">
        <v>35</v>
      </c>
      <c r="J4" s="22"/>
      <c r="K4" s="22"/>
      <c r="L4" s="22"/>
      <c r="M4" s="22"/>
      <c r="N4" s="22"/>
      <c r="O4" s="22"/>
      <c r="P4" s="22"/>
    </row>
    <row r="5" spans="1:16" ht="15.75" x14ac:dyDescent="0.25">
      <c r="A5" s="35" t="s">
        <v>10</v>
      </c>
      <c r="B5" s="35"/>
      <c r="C5" s="35"/>
      <c r="D5" s="35"/>
      <c r="E5" s="35"/>
      <c r="F5" s="35"/>
      <c r="G5" s="35"/>
      <c r="H5" s="35"/>
      <c r="I5" s="51">
        <v>46161</v>
      </c>
      <c r="J5" s="22"/>
      <c r="K5" s="22"/>
      <c r="L5" s="22"/>
      <c r="M5" s="22"/>
      <c r="N5" s="22"/>
      <c r="O5" s="22"/>
      <c r="P5" s="22"/>
    </row>
    <row r="6" spans="1:16" ht="15.75" x14ac:dyDescent="0.25">
      <c r="A6" s="19" t="s">
        <v>19</v>
      </c>
      <c r="B6" s="20"/>
      <c r="C6" s="20"/>
      <c r="D6" s="20"/>
      <c r="E6" s="20"/>
      <c r="F6" s="20"/>
      <c r="G6" s="20"/>
      <c r="H6" s="21"/>
      <c r="I6" s="22" t="s">
        <v>11</v>
      </c>
      <c r="J6" s="22"/>
      <c r="K6" s="22"/>
      <c r="L6" s="22"/>
      <c r="M6" s="22"/>
      <c r="N6" s="22"/>
      <c r="O6" s="22"/>
      <c r="P6" s="22"/>
    </row>
    <row r="7" spans="1:16" ht="73.5" customHeight="1" x14ac:dyDescent="0.25">
      <c r="A7" s="35" t="s">
        <v>18</v>
      </c>
      <c r="B7" s="35"/>
      <c r="C7" s="35"/>
      <c r="D7" s="35"/>
      <c r="E7" s="35"/>
      <c r="F7" s="35"/>
      <c r="G7" s="35"/>
      <c r="H7" s="35"/>
      <c r="I7" s="22" t="s">
        <v>12</v>
      </c>
      <c r="J7" s="22"/>
      <c r="K7" s="22"/>
      <c r="L7" s="22"/>
      <c r="M7" s="22"/>
      <c r="N7" s="22"/>
      <c r="O7" s="22"/>
      <c r="P7" s="22"/>
    </row>
    <row r="8" spans="1:16" ht="15" customHeight="1" x14ac:dyDescent="0.25">
      <c r="A8" s="10"/>
      <c r="B8" s="10"/>
      <c r="C8" s="10"/>
      <c r="D8" s="10"/>
      <c r="E8" s="11"/>
      <c r="F8" s="12"/>
      <c r="G8" s="11"/>
      <c r="H8" s="11"/>
      <c r="I8" s="11"/>
      <c r="J8" s="11"/>
      <c r="K8" s="11"/>
      <c r="L8" s="11"/>
      <c r="M8" s="11"/>
      <c r="N8" s="13"/>
      <c r="O8" s="13"/>
      <c r="P8" s="13"/>
    </row>
    <row r="9" spans="1:16" ht="42" customHeight="1" x14ac:dyDescent="0.25">
      <c r="A9" s="25" t="s">
        <v>30</v>
      </c>
      <c r="B9" s="28" t="s">
        <v>17</v>
      </c>
      <c r="C9" s="32" t="s">
        <v>20</v>
      </c>
      <c r="D9" s="32" t="s">
        <v>33</v>
      </c>
      <c r="E9" s="24" t="s">
        <v>0</v>
      </c>
      <c r="F9" s="23" t="s">
        <v>1</v>
      </c>
      <c r="G9" s="37" t="s">
        <v>16</v>
      </c>
      <c r="H9" s="38"/>
      <c r="I9" s="39"/>
      <c r="J9" s="24" t="s">
        <v>2</v>
      </c>
      <c r="K9" s="24"/>
      <c r="L9" s="24"/>
      <c r="M9" s="24" t="s">
        <v>3</v>
      </c>
      <c r="N9" s="24"/>
      <c r="O9" s="24"/>
      <c r="P9" s="24"/>
    </row>
    <row r="10" spans="1:16" ht="15" customHeight="1" x14ac:dyDescent="0.25">
      <c r="A10" s="26"/>
      <c r="B10" s="28"/>
      <c r="C10" s="33"/>
      <c r="D10" s="33"/>
      <c r="E10" s="24"/>
      <c r="F10" s="23"/>
      <c r="G10" s="42" t="s">
        <v>39</v>
      </c>
      <c r="H10" s="42" t="s">
        <v>40</v>
      </c>
      <c r="I10" s="42" t="s">
        <v>41</v>
      </c>
      <c r="J10" s="24" t="s">
        <v>8</v>
      </c>
      <c r="K10" s="24" t="s">
        <v>4</v>
      </c>
      <c r="L10" s="24" t="s">
        <v>34</v>
      </c>
      <c r="M10" s="29" t="s">
        <v>9</v>
      </c>
      <c r="N10" s="36" t="s">
        <v>5</v>
      </c>
      <c r="O10" s="36" t="s">
        <v>6</v>
      </c>
      <c r="P10" s="36" t="s">
        <v>7</v>
      </c>
    </row>
    <row r="11" spans="1:16" x14ac:dyDescent="0.25">
      <c r="A11" s="26"/>
      <c r="B11" s="28"/>
      <c r="C11" s="33"/>
      <c r="D11" s="33"/>
      <c r="E11" s="24"/>
      <c r="F11" s="23"/>
      <c r="G11" s="42"/>
      <c r="H11" s="42"/>
      <c r="I11" s="42"/>
      <c r="J11" s="24"/>
      <c r="K11" s="24"/>
      <c r="L11" s="24"/>
      <c r="M11" s="30"/>
      <c r="N11" s="36"/>
      <c r="O11" s="36"/>
      <c r="P11" s="36"/>
    </row>
    <row r="12" spans="1:16" ht="143.25" customHeight="1" x14ac:dyDescent="0.25">
      <c r="A12" s="27"/>
      <c r="B12" s="28"/>
      <c r="C12" s="34"/>
      <c r="D12" s="34"/>
      <c r="E12" s="24"/>
      <c r="F12" s="23"/>
      <c r="G12" s="42"/>
      <c r="H12" s="42"/>
      <c r="I12" s="42"/>
      <c r="J12" s="24"/>
      <c r="K12" s="24"/>
      <c r="L12" s="24"/>
      <c r="M12" s="31"/>
      <c r="N12" s="36"/>
      <c r="O12" s="36"/>
      <c r="P12" s="36"/>
    </row>
    <row r="13" spans="1:16" s="6" customFormat="1" ht="46.5" customHeight="1" x14ac:dyDescent="0.25">
      <c r="A13" s="14">
        <v>1</v>
      </c>
      <c r="B13" s="15" t="s">
        <v>36</v>
      </c>
      <c r="C13" s="15" t="s">
        <v>37</v>
      </c>
      <c r="D13" s="15"/>
      <c r="E13" s="16" t="s">
        <v>38</v>
      </c>
      <c r="F13" s="17">
        <v>1</v>
      </c>
      <c r="G13" s="18">
        <v>310000</v>
      </c>
      <c r="H13" s="18">
        <v>302450</v>
      </c>
      <c r="I13" s="18">
        <v>280080</v>
      </c>
      <c r="J13" s="18">
        <f t="shared" ref="J13" si="0">AVERAGE(G13:I13)</f>
        <v>297510</v>
      </c>
      <c r="K13" s="18">
        <f t="shared" ref="K13" si="1">SQRT(VAR(G13:I13))</f>
        <v>15559.701153942515</v>
      </c>
      <c r="L13" s="18">
        <f>K13/J13*100</f>
        <v>5.2299758508764462</v>
      </c>
      <c r="M13" s="18">
        <f>F13*SUM(G13:I13)/COLUMNS(G13:I13)</f>
        <v>297510</v>
      </c>
      <c r="N13" s="18">
        <f>M13/F13</f>
        <v>297510</v>
      </c>
      <c r="O13" s="18">
        <v>297510</v>
      </c>
      <c r="P13" s="18">
        <v>297510</v>
      </c>
    </row>
    <row r="14" spans="1:16" x14ac:dyDescent="0.25">
      <c r="A14" s="41" t="s">
        <v>13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7">
        <f>SUM(P13:P13)</f>
        <v>297510</v>
      </c>
    </row>
    <row r="16" spans="1:16" ht="126" customHeight="1" x14ac:dyDescent="0.25">
      <c r="A16" s="44" t="s">
        <v>21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</row>
    <row r="17" spans="1:18" x14ac:dyDescent="0.25">
      <c r="A17" s="45" t="s">
        <v>23</v>
      </c>
      <c r="B17" s="45"/>
    </row>
    <row r="18" spans="1:18" ht="66.75" customHeight="1" x14ac:dyDescent="0.25">
      <c r="A18" s="46" t="s">
        <v>22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Q18" s="5"/>
      <c r="R18" s="5"/>
    </row>
    <row r="19" spans="1:18" ht="15.75" x14ac:dyDescent="0.25">
      <c r="A19" s="47" t="s">
        <v>24</v>
      </c>
      <c r="B19" s="47"/>
      <c r="C19" s="47"/>
      <c r="D19" s="47"/>
      <c r="E19" s="47"/>
      <c r="F19" s="47"/>
      <c r="G19" s="9"/>
      <c r="H19" s="9"/>
      <c r="I19" s="9"/>
      <c r="J19" s="9"/>
      <c r="K19" s="9"/>
      <c r="Q19" s="5"/>
    </row>
    <row r="20" spans="1:18" ht="15.75" x14ac:dyDescent="0.25">
      <c r="A20" s="47" t="s">
        <v>25</v>
      </c>
      <c r="B20" s="47"/>
      <c r="C20" s="47"/>
      <c r="D20" s="47"/>
      <c r="E20" s="47"/>
      <c r="F20" s="9"/>
      <c r="G20" s="9"/>
      <c r="H20" s="9"/>
      <c r="I20" s="9"/>
      <c r="J20" s="9"/>
      <c r="K20" s="9"/>
      <c r="Q20" s="5"/>
    </row>
    <row r="21" spans="1:18" ht="15.75" x14ac:dyDescent="0.25">
      <c r="A21" s="47" t="s">
        <v>26</v>
      </c>
      <c r="B21" s="47"/>
      <c r="C21" s="47"/>
      <c r="D21" s="47"/>
      <c r="E21" s="9"/>
      <c r="F21" s="9"/>
      <c r="G21" s="9"/>
      <c r="H21" s="9"/>
      <c r="I21" s="9"/>
      <c r="J21" s="9"/>
      <c r="K21" s="9"/>
    </row>
    <row r="22" spans="1:18" ht="15.75" x14ac:dyDescent="0.25">
      <c r="A22" s="43" t="s">
        <v>27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</row>
    <row r="23" spans="1:18" ht="33.75" customHeight="1" x14ac:dyDescent="0.25">
      <c r="A23" s="43" t="s">
        <v>28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</row>
    <row r="24" spans="1:18" x14ac:dyDescent="0.25">
      <c r="A24" s="3"/>
    </row>
    <row r="25" spans="1:18" x14ac:dyDescent="0.25">
      <c r="A25" s="40" t="s">
        <v>29</v>
      </c>
      <c r="B25" s="40"/>
    </row>
    <row r="26" spans="1:18" x14ac:dyDescent="0.25">
      <c r="A26" s="52" t="s">
        <v>31</v>
      </c>
      <c r="B26" s="52"/>
      <c r="C26" s="52"/>
      <c r="D26" s="52"/>
      <c r="E26" s="52"/>
      <c r="F26" s="52"/>
      <c r="G26" s="52"/>
      <c r="H26" s="52"/>
      <c r="N26" s="53" t="s">
        <v>32</v>
      </c>
      <c r="O26" s="53"/>
      <c r="P26" s="53"/>
    </row>
    <row r="27" spans="1:18" s="11" customFormat="1" ht="10.5" customHeight="1" x14ac:dyDescent="0.25">
      <c r="A27" s="52"/>
      <c r="B27" s="52"/>
      <c r="C27" s="52"/>
      <c r="D27" s="52"/>
      <c r="E27" s="52"/>
      <c r="F27" s="52"/>
      <c r="G27" s="52"/>
      <c r="H27" s="52"/>
      <c r="N27" s="53"/>
      <c r="O27" s="53"/>
      <c r="P27" s="53"/>
    </row>
    <row r="28" spans="1:18" ht="15" customHeight="1" x14ac:dyDescent="0.25"/>
  </sheetData>
  <mergeCells count="41">
    <mergeCell ref="A26:H27"/>
    <mergeCell ref="N26:P27"/>
    <mergeCell ref="A21:D21"/>
    <mergeCell ref="A22:K22"/>
    <mergeCell ref="A2:P2"/>
    <mergeCell ref="A3:P3"/>
    <mergeCell ref="A5:H5"/>
    <mergeCell ref="A4:H4"/>
    <mergeCell ref="I4:P4"/>
    <mergeCell ref="I5:P5"/>
    <mergeCell ref="A25:B25"/>
    <mergeCell ref="A14:O14"/>
    <mergeCell ref="C9:C12"/>
    <mergeCell ref="I10:I12"/>
    <mergeCell ref="N10:N12"/>
    <mergeCell ref="O10:O12"/>
    <mergeCell ref="A23:P23"/>
    <mergeCell ref="A16:P16"/>
    <mergeCell ref="A17:B17"/>
    <mergeCell ref="A18:K18"/>
    <mergeCell ref="A19:F19"/>
    <mergeCell ref="A20:E20"/>
    <mergeCell ref="H10:H12"/>
    <mergeCell ref="L10:L12"/>
    <mergeCell ref="G10:G12"/>
    <mergeCell ref="A6:H6"/>
    <mergeCell ref="I6:P6"/>
    <mergeCell ref="F9:F12"/>
    <mergeCell ref="J10:J12"/>
    <mergeCell ref="M9:P9"/>
    <mergeCell ref="J9:L9"/>
    <mergeCell ref="A9:A12"/>
    <mergeCell ref="B9:B12"/>
    <mergeCell ref="M10:M12"/>
    <mergeCell ref="D9:D12"/>
    <mergeCell ref="E9:E12"/>
    <mergeCell ref="K10:K12"/>
    <mergeCell ref="A7:H7"/>
    <mergeCell ref="I7:P7"/>
    <mergeCell ref="P10:P12"/>
    <mergeCell ref="G9:I9"/>
  </mergeCells>
  <pageMargins left="0.59055118110236227" right="0.59055118110236227" top="1.0737179487179487E-2" bottom="0.59055118110236227" header="0" footer="0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</dc:creator>
  <cp:lastModifiedBy>Админ</cp:lastModifiedBy>
  <cp:lastPrinted>2026-05-04T13:48:40Z</cp:lastPrinted>
  <dcterms:created xsi:type="dcterms:W3CDTF">2014-04-05T15:57:36Z</dcterms:created>
  <dcterms:modified xsi:type="dcterms:W3CDTF">2026-05-19T08:24:33Z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