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840"/>
  </bookViews>
  <sheets>
    <sheet name="Лист1" sheetId="1" r:id="rId1"/>
  </sheets>
  <definedNames>
    <definedName name="_xlnm.Print_Area" localSheetId="0">Лист1!$A$1:$K$17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6" i="1" l="1"/>
  <c r="J6" i="1"/>
  <c r="I6" i="1"/>
  <c r="I5" i="1"/>
  <c r="H6" i="1"/>
  <c r="H5" i="1"/>
  <c r="K5" i="1" s="1"/>
  <c r="J5" i="1" l="1"/>
  <c r="I4" i="1"/>
  <c r="H4" i="1" l="1"/>
  <c r="K4" i="1" s="1"/>
  <c r="J4" i="1" l="1"/>
  <c r="K7" i="1" l="1"/>
</calcChain>
</file>

<file path=xl/sharedStrings.xml><?xml version="1.0" encoding="utf-8"?>
<sst xmlns="http://schemas.openxmlformats.org/spreadsheetml/2006/main" count="22" uniqueCount="21">
  <si>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</si>
  <si>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</si>
  <si>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</si>
  <si>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</si>
  <si>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</si>
  <si>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</si>
  <si>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</si>
  <si>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</si>
  <si>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</si>
  <si>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ИТОГО:</t>
  </si>
  <si>
    <t>Расчет Н(М)ЦД</t>
  </si>
  <si>
    <t>КП № 1</t>
  </si>
  <si>
    <t>КП № 3</t>
  </si>
  <si>
    <t xml:space="preserve">КП № 2 </t>
  </si>
  <si>
    <r>
      <t>Цена договора определякется общей стоимостью товара и включает в себя все затраты Поставщика, в том числе затраты на погрузку, транспортировку до Заказчика, разгрузочные работы, страхование, хранение, уплату налогов</t>
    </r>
    <r>
      <rPr>
        <sz val="11"/>
        <color rgb="FFFF0000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таможенных пошлин и иные расходы Поставщика, связанные с исполнением настоящего договора</t>
    </r>
  </si>
  <si>
    <t>шт</t>
  </si>
  <si>
    <t xml:space="preserve">Обоснование начальной (максимальной) цены договора на поставку аккумуляторов и сети защитной
</t>
  </si>
  <si>
    <t>Аккумуляторная батарея для квадрокоптера Геоскан Пионер</t>
  </si>
  <si>
    <t>Li-ion аккумулятор 18650 LiitoKala HG2 3.7 В 3000 мАч</t>
  </si>
  <si>
    <t xml:space="preserve">Сетка веревочная защитная 12х3м </t>
  </si>
  <si>
    <t>м.кв.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</si>
</sst>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3">
    <xf numFmtId="0" fontId="0" fillId="0" borderId="0" xfId="0"/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43" fontId="3" fillId="0" borderId="2" xfId="0" applyNumberFormat="1" applyFont="1" applyBorder="1"/>
    <xf numFmtId="0" fontId="3" fillId="0" borderId="3" xfId="0" applyFont="1" applyBorder="1"/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0" fillId="0" borderId="0" xfId="0" applyFont="1"/>
    <xf numFmtId="0" fontId="7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7" fillId="0" borderId="2" xfId="0" applyFont="1" applyBorder="1"/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Normal="100" zoomScaleSheetLayoutView="100" workbookViewId="0">
      <selection activeCell="G8" sqref="G8"/>
    </sheetView>
  </sheetViews>
  <sheetFormatPr defaultRowHeight="15" x14ac:dyDescent="0.25"/>
  <cols>
    <col min="1" max="1" width="6.140625" customWidth="1"/>
    <col min="2" max="2" width="51.85546875" style="12" customWidth="1"/>
    <col min="5" max="6" width="10.42578125" customWidth="1"/>
    <col min="7" max="7" width="11" customWidth="1"/>
    <col min="8" max="8" width="12.42578125" customWidth="1"/>
    <col min="9" max="9" width="16.85546875" customWidth="1"/>
    <col min="10" max="10" width="15.85546875" customWidth="1"/>
    <col min="11" max="11" width="17.28515625" customWidth="1"/>
  </cols>
  <sheetData>
    <row r="1" spans="1:11" ht="51.75" customHeight="1" x14ac:dyDescent="0.25">
      <c r="A1" s="17" t="s">
        <v>16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48.75" customHeight="1" x14ac:dyDescent="0.25">
      <c r="A2" s="16" t="s">
        <v>0</v>
      </c>
      <c r="B2" s="16" t="s">
        <v>1</v>
      </c>
      <c r="C2" s="20" t="s">
        <v>2</v>
      </c>
      <c r="D2" s="20" t="s">
        <v>3</v>
      </c>
      <c r="E2" s="16" t="s">
        <v>8</v>
      </c>
      <c r="F2" s="16"/>
      <c r="G2" s="16"/>
      <c r="H2" s="16" t="s">
        <v>4</v>
      </c>
      <c r="I2" s="16"/>
      <c r="J2" s="16"/>
      <c r="K2" s="16" t="s">
        <v>10</v>
      </c>
    </row>
    <row r="3" spans="1:11" ht="63" customHeight="1" x14ac:dyDescent="0.25">
      <c r="A3" s="16"/>
      <c r="B3" s="16"/>
      <c r="C3" s="21"/>
      <c r="D3" s="21"/>
      <c r="E3" s="14" t="s">
        <v>11</v>
      </c>
      <c r="F3" s="14" t="s">
        <v>13</v>
      </c>
      <c r="G3" s="14" t="s">
        <v>12</v>
      </c>
      <c r="H3" s="14" t="s">
        <v>5</v>
      </c>
      <c r="I3" s="14" t="s">
        <v>6</v>
      </c>
      <c r="J3" s="14" t="s">
        <v>7</v>
      </c>
      <c r="K3" s="16"/>
    </row>
    <row r="4" spans="1:11" ht="15" customHeight="1" x14ac:dyDescent="0.25">
      <c r="A4" s="7">
        <v>1</v>
      </c>
      <c r="B4" s="15" t="s">
        <v>17</v>
      </c>
      <c r="C4" s="8" t="s">
        <v>15</v>
      </c>
      <c r="D4" s="2">
        <v>10</v>
      </c>
      <c r="E4" s="22">
        <v>4900</v>
      </c>
      <c r="F4" s="22">
        <v>6596</v>
      </c>
      <c r="G4" s="22">
        <v>4000</v>
      </c>
      <c r="H4" s="5">
        <f>(E4+F4+G4)/3</f>
        <v>5165.333333333333</v>
      </c>
      <c r="I4" s="5">
        <f>STDEV(E4:G4)</f>
        <v>1318.1825872516051</v>
      </c>
      <c r="J4" s="10">
        <f>I4/H4*100</f>
        <v>25.51979712025565</v>
      </c>
      <c r="K4" s="11">
        <f>H4*D4</f>
        <v>51653.333333333328</v>
      </c>
    </row>
    <row r="5" spans="1:11" ht="15" customHeight="1" x14ac:dyDescent="0.25">
      <c r="A5" s="7">
        <v>2</v>
      </c>
      <c r="B5" s="15" t="s">
        <v>18</v>
      </c>
      <c r="C5" s="8" t="s">
        <v>15</v>
      </c>
      <c r="D5" s="2">
        <v>80</v>
      </c>
      <c r="E5" s="22">
        <v>275</v>
      </c>
      <c r="F5" s="22">
        <v>445</v>
      </c>
      <c r="G5" s="22">
        <v>477</v>
      </c>
      <c r="H5" s="5">
        <f t="shared" ref="H5:H6" si="0">(E5+F5+G5)/3</f>
        <v>399</v>
      </c>
      <c r="I5" s="5">
        <f t="shared" ref="I5:I6" si="1">STDEV(E5:G5)</f>
        <v>108.57255638511971</v>
      </c>
      <c r="J5" s="10">
        <f t="shared" ref="J5:J6" si="2">I5/H5*100</f>
        <v>27.211167013814464</v>
      </c>
      <c r="K5" s="11">
        <f t="shared" ref="K5:K6" si="3">H5*D5</f>
        <v>31920</v>
      </c>
    </row>
    <row r="6" spans="1:11" ht="15" customHeight="1" x14ac:dyDescent="0.25">
      <c r="A6" s="7">
        <v>3</v>
      </c>
      <c r="B6" s="13" t="s">
        <v>19</v>
      </c>
      <c r="C6" s="8" t="s">
        <v>20</v>
      </c>
      <c r="D6" s="2">
        <v>36</v>
      </c>
      <c r="E6" s="22">
        <v>100</v>
      </c>
      <c r="F6" s="22">
        <v>80</v>
      </c>
      <c r="G6" s="22">
        <v>80</v>
      </c>
      <c r="H6" s="5">
        <f t="shared" si="0"/>
        <v>86.666666666666671</v>
      </c>
      <c r="I6" s="5">
        <f t="shared" si="1"/>
        <v>11.547005383792541</v>
      </c>
      <c r="J6" s="10">
        <f t="shared" si="2"/>
        <v>13.323467750529854</v>
      </c>
      <c r="K6" s="11">
        <f t="shared" si="3"/>
        <v>3120</v>
      </c>
    </row>
    <row r="7" spans="1:11" x14ac:dyDescent="0.25">
      <c r="A7" s="1"/>
      <c r="B7" s="9" t="s">
        <v>9</v>
      </c>
      <c r="C7" s="1"/>
      <c r="D7" s="1"/>
      <c r="E7" s="1"/>
      <c r="F7" s="1"/>
      <c r="G7" s="1"/>
      <c r="H7" s="1"/>
      <c r="I7" s="1"/>
      <c r="J7" s="1"/>
      <c r="K7" s="6">
        <f>SUM(K4:K6)</f>
        <v>86693.333333333328</v>
      </c>
    </row>
    <row r="9" spans="1:11" ht="33.75" customHeight="1" x14ac:dyDescent="0.25">
      <c r="A9" s="19" t="s">
        <v>14</v>
      </c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1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x14ac:dyDescent="0.25">
      <c r="A12" s="3"/>
      <c r="B12" s="4"/>
      <c r="C12" s="3"/>
      <c r="D12" s="3"/>
      <c r="E12" s="3"/>
      <c r="F12" s="3"/>
      <c r="G12" s="3"/>
      <c r="H12" s="3"/>
      <c r="I12" s="3"/>
      <c r="J12" s="3"/>
      <c r="K12" s="3"/>
    </row>
  </sheetData>
  <mergeCells count="9">
    <mergeCell ref="K2:K3"/>
    <mergeCell ref="A1:K1"/>
    <mergeCell ref="A9:K9"/>
    <mergeCell ref="A2:A3"/>
    <mergeCell ref="B2:B3"/>
    <mergeCell ref="E2:G2"/>
    <mergeCell ref="H2:J2"/>
    <mergeCell ref="D2:D3"/>
    <mergeCell ref="C2:C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2026-08-10T09:19:20Z</dcterms:modified>
</cp:coreProperties>
</file>