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225" tabRatio="596"/>
  </bookViews>
  <sheets>
    <sheet name="НМЦК" sheetId="6" r:id="rId1"/>
  </sheets>
  <definedNames>
    <definedName name="_xlnm.Print_Area" localSheetId="0">НМЦК!$A$2:$L$23</definedName>
  </definedNames>
  <calcPr calcId="145621"/>
</workbook>
</file>

<file path=xl/calcChain.xml><?xml version="1.0" encoding="utf-8"?>
<calcChain xmlns="http://schemas.openxmlformats.org/spreadsheetml/2006/main">
  <c r="I8" i="6" l="1"/>
  <c r="L8" i="6" l="1"/>
  <c r="L9" i="6" s="1"/>
  <c r="E11" i="6" s="1"/>
  <c r="J8" i="6"/>
  <c r="K8" i="6" s="1"/>
</calcChain>
</file>

<file path=xl/sharedStrings.xml><?xml version="1.0" encoding="utf-8"?>
<sst xmlns="http://schemas.openxmlformats.org/spreadsheetml/2006/main" count="22" uniqueCount="22">
  <si>
    <t>Среднее квадратичное отклонение</t>
  </si>
  <si>
    <t>№ п/п</t>
  </si>
  <si>
    <t>Наименование объекта закупки</t>
  </si>
  <si>
    <t>Описание объекта закупки</t>
  </si>
  <si>
    <t>Единица измерения</t>
  </si>
  <si>
    <t>Цена за единицу товара (работы, услуги), руб.</t>
  </si>
  <si>
    <t>Расчетная цена за единицу товара (работы, услуги), руб.</t>
  </si>
  <si>
    <t>Коэффициент вариации (%)*</t>
  </si>
  <si>
    <t>Стоимость товара (работы, услуги), руб.</t>
  </si>
  <si>
    <t>Начальная (максимальная) цена контракта, рублей:</t>
  </si>
  <si>
    <t>рублей</t>
  </si>
  <si>
    <t>Начальная (максимальная) цена контракта:</t>
  </si>
  <si>
    <t>Коли-чество</t>
  </si>
  <si>
    <t>Коэффициент вариации цены  по всем позициям не превышает 33%, совокупность значений принимается однородной.</t>
  </si>
  <si>
    <t>В целях определения однородности совокупности значений выявленных цен, используемых в расчете НМЦК определен коэффициент вариации. 
* Коэффициент вариации цены определяется по следующей формуле:
где:
V - коэффициент вариации.
                                                - среднее квадратичное отклонение;
          - цена единицы товара, работы, услуги, указанная в источнике с номером i;
&lt;ц&gt; - средняя арифметическая величина цены единицы товара, работы, услуги;
n - количество значений, используемых в расчете.</t>
  </si>
  <si>
    <t>Дано в техническом задании</t>
  </si>
  <si>
    <t>предложение № 1</t>
  </si>
  <si>
    <t>предложение № 2</t>
  </si>
  <si>
    <t>предложение № 3</t>
  </si>
  <si>
    <r>
      <t xml:space="preserve">Обоснование начальной (максимальной) цены контракта 
«Поставка насоса для нужд Пермского филиала Финуниверситета»
</t>
    </r>
    <r>
      <rPr>
        <sz val="10"/>
        <color indexed="8"/>
        <rFont val="Times New Roman"/>
        <family val="1"/>
        <charset val="204"/>
      </rPr>
      <t>Используемый метод определения начальной (максимальной) цены контракта (НМЦК) с обоснованием: метод сопоставимых рыночных цен (анализ рынка).</t>
    </r>
    <r>
      <rPr>
        <b/>
        <sz val="10"/>
        <color indexed="8"/>
        <rFont val="Times New Roman"/>
        <family val="1"/>
        <charset val="204"/>
      </rPr>
      <t xml:space="preserve">
</t>
    </r>
  </si>
  <si>
    <t>шт.</t>
  </si>
  <si>
    <t>Многоступенчатый насос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</si>
</sst>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4" fontId="4" fillId="0" borderId="0" xfId="0" applyNumberFormat="1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/>
    <xf numFmtId="0" fontId="0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/>
    <xf numFmtId="0" fontId="3" fillId="0" borderId="0" xfId="0" applyFont="1" applyBorder="1"/>
    <xf numFmtId="0" fontId="0" fillId="0" borderId="0" xfId="0" applyBorder="1"/>
    <xf numFmtId="43" fontId="8" fillId="0" borderId="1" xfId="4" applyFont="1" applyBorder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 indent="5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5">
    <cellStyle name="Денежный 2" xfId="2"/>
    <cellStyle name="Обычный" xfId="0" builtinId="0"/>
    <cellStyle name="Обычный 2" xfId="1"/>
    <cellStyle name="Финансовый" xfId="4" builtinId="3"/>
    <cellStyle name="Финансов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59532</xdr:colOff>
      <xdr:row>12</xdr:row>
      <xdr:rowOff>692944</xdr:rowOff>
    </xdr:from>
    <xdr:to>
      <xdr:col>1</xdr:col>
      <xdr:colOff>1320552</xdr:colOff>
      <xdr:row>12</xdr:row>
      <xdr:rowOff>1454944</xdr:rowOff>
    </xdr:to>
    <xdr:pic>
      <xdr:nvPicPr>
        <xdr:cNvPr id="4" name="Рисунок 8" descr="http://base.garant.ru/files/base/70473958/1283056888.png">
          <a:extLst>
            <a:ext uri="{FF2B5EF4-FFF2-40B4-BE49-F238E27FC236}">
              <a16:creationId xmlns="" xmlns:a16="http://schemas.microsoft.com/office/drawing/2014/main" id="{82DDD3F6-3A9F-4F45-B17C-4D92D0AD2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2" y="5241132"/>
          <a:ext cx="159439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85725</xdr:colOff>
      <xdr:row>12</xdr:row>
      <xdr:rowOff>202406</xdr:rowOff>
    </xdr:from>
    <xdr:to>
      <xdr:col>5</xdr:col>
      <xdr:colOff>678815</xdr:colOff>
      <xdr:row>14</xdr:row>
      <xdr:rowOff>171291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D978EAE0-341C-4971-9DEE-727289D9B90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3381" y="4750594"/>
          <a:ext cx="1057434" cy="3689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12</xdr:row>
      <xdr:rowOff>1457325</xdr:rowOff>
    </xdr:from>
    <xdr:to>
      <xdr:col>0</xdr:col>
      <xdr:colOff>249555</xdr:colOff>
      <xdr:row>14</xdr:row>
      <xdr:rowOff>70485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18824054-A3D7-44AA-92BE-746E6146E1C1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182725"/>
          <a:ext cx="173355" cy="2705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6"/>
  <sheetViews>
    <sheetView tabSelected="1" zoomScaleNormal="100" workbookViewId="0">
      <selection activeCell="D16" sqref="D16"/>
    </sheetView>
  </sheetViews>
  <sheetFormatPr defaultRowHeight="15" x14ac:dyDescent="0.25"/>
  <cols>
    <col min="1" max="1" width="5" style="12" customWidth="1"/>
    <col min="2" max="2" width="22.7109375" style="1" customWidth="1"/>
    <col min="3" max="3" width="25.28515625" style="12" customWidth="1"/>
    <col min="4" max="4" width="10.85546875" style="12" customWidth="1"/>
    <col min="5" max="5" width="7" style="12" customWidth="1"/>
    <col min="6" max="6" width="21.7109375" customWidth="1"/>
    <col min="7" max="8" width="21.7109375" style="12" customWidth="1"/>
    <col min="9" max="9" width="15" customWidth="1"/>
    <col min="10" max="10" width="13.140625" customWidth="1"/>
    <col min="11" max="11" width="12.7109375" customWidth="1"/>
    <col min="12" max="12" width="17.5703125" customWidth="1"/>
  </cols>
  <sheetData>
    <row r="1" spans="1:27" s="1" customFormat="1" ht="51" customHeight="1" x14ac:dyDescent="0.2">
      <c r="B1" s="2"/>
      <c r="C1" s="2"/>
      <c r="D1" s="2"/>
      <c r="E1" s="2"/>
      <c r="F1" s="2"/>
      <c r="G1" s="2"/>
      <c r="H1" s="2"/>
      <c r="I1" s="7"/>
      <c r="J1" s="31"/>
      <c r="K1" s="31"/>
      <c r="L1" s="31"/>
      <c r="M1" s="8"/>
      <c r="N1" s="8"/>
      <c r="O1" s="8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</row>
    <row r="2" spans="1:27" s="1" customFormat="1" ht="63.75" customHeight="1" x14ac:dyDescent="0.2">
      <c r="A2" s="35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s="20" customFormat="1" x14ac:dyDescent="0.25">
      <c r="A3" s="18"/>
      <c r="B3" s="19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27" s="11" customFormat="1" ht="12.75" customHeight="1" x14ac:dyDescent="0.25">
      <c r="A4" s="32" t="s">
        <v>1</v>
      </c>
      <c r="B4" s="32" t="s">
        <v>2</v>
      </c>
      <c r="C4" s="32" t="s">
        <v>3</v>
      </c>
      <c r="D4" s="32" t="s">
        <v>4</v>
      </c>
      <c r="E4" s="32" t="s">
        <v>12</v>
      </c>
      <c r="F4" s="32" t="s">
        <v>5</v>
      </c>
      <c r="G4" s="32"/>
      <c r="H4" s="32"/>
      <c r="I4" s="32" t="s">
        <v>6</v>
      </c>
      <c r="J4" s="32" t="s">
        <v>0</v>
      </c>
      <c r="K4" s="32" t="s">
        <v>7</v>
      </c>
      <c r="L4" s="32" t="s">
        <v>8</v>
      </c>
    </row>
    <row r="5" spans="1:27" s="11" customFormat="1" ht="15" customHeight="1" x14ac:dyDescent="0.25">
      <c r="A5" s="32"/>
      <c r="B5" s="32"/>
      <c r="C5" s="32"/>
      <c r="D5" s="32"/>
      <c r="E5" s="32"/>
      <c r="F5" s="36" t="s">
        <v>16</v>
      </c>
      <c r="G5" s="36" t="s">
        <v>17</v>
      </c>
      <c r="H5" s="36" t="s">
        <v>18</v>
      </c>
      <c r="I5" s="32"/>
      <c r="J5" s="32"/>
      <c r="K5" s="32"/>
      <c r="L5" s="32"/>
    </row>
    <row r="6" spans="1:27" s="11" customFormat="1" ht="30.75" customHeight="1" x14ac:dyDescent="0.25">
      <c r="A6" s="32"/>
      <c r="B6" s="32"/>
      <c r="C6" s="32"/>
      <c r="D6" s="32"/>
      <c r="E6" s="32"/>
      <c r="F6" s="36"/>
      <c r="G6" s="36"/>
      <c r="H6" s="36"/>
      <c r="I6" s="32"/>
      <c r="J6" s="32"/>
      <c r="K6" s="32"/>
      <c r="L6" s="32"/>
    </row>
    <row r="7" spans="1:27" x14ac:dyDescent="0.25">
      <c r="A7" s="14"/>
      <c r="B7" s="14">
        <v>2</v>
      </c>
      <c r="C7" s="14">
        <v>3</v>
      </c>
      <c r="D7" s="14">
        <v>4</v>
      </c>
      <c r="E7" s="14">
        <v>5</v>
      </c>
      <c r="F7" s="16">
        <v>6</v>
      </c>
      <c r="G7" s="14">
        <v>7</v>
      </c>
      <c r="H7" s="14">
        <v>8</v>
      </c>
      <c r="I7" s="16">
        <v>9</v>
      </c>
      <c r="J7" s="16">
        <v>10</v>
      </c>
      <c r="K7" s="16">
        <v>11</v>
      </c>
      <c r="L7" s="16">
        <v>12</v>
      </c>
    </row>
    <row r="8" spans="1:27" x14ac:dyDescent="0.25">
      <c r="A8" s="28">
        <v>1</v>
      </c>
      <c r="B8" s="27" t="s">
        <v>21</v>
      </c>
      <c r="C8" s="28" t="s">
        <v>15</v>
      </c>
      <c r="D8" s="25" t="s">
        <v>20</v>
      </c>
      <c r="E8" s="26">
        <v>1</v>
      </c>
      <c r="F8" s="21">
        <v>132300</v>
      </c>
      <c r="G8" s="21">
        <v>123480</v>
      </c>
      <c r="H8" s="21">
        <v>126000</v>
      </c>
      <c r="I8" s="15">
        <f t="shared" ref="I8" si="0">ROUND(AVERAGE(F8:H8),2)</f>
        <v>127260</v>
      </c>
      <c r="J8" s="15">
        <f t="shared" ref="J8" si="1">SQRT(((SUM((POWER(F8-I8,2)),(POWER(G8-I8,2)),(POWER(H8-I8,2)))/(COLUMNS(F8:H8)-1))))</f>
        <v>4542.9946070846263</v>
      </c>
      <c r="K8" s="13">
        <f t="shared" ref="K8" si="2">J8/I8*100</f>
        <v>3.569852747984148</v>
      </c>
      <c r="L8" s="15">
        <f t="shared" ref="L8" si="3">ROUND(I8*E8,2)</f>
        <v>127260</v>
      </c>
    </row>
    <row r="9" spans="1:27" x14ac:dyDescent="0.25">
      <c r="A9" s="33" t="s">
        <v>9</v>
      </c>
      <c r="B9" s="33"/>
      <c r="C9" s="33"/>
      <c r="D9" s="33"/>
      <c r="E9" s="33"/>
      <c r="F9" s="33"/>
      <c r="G9" s="34"/>
      <c r="H9" s="34"/>
      <c r="I9" s="34"/>
      <c r="J9" s="34"/>
      <c r="K9" s="34"/>
      <c r="L9" s="17">
        <f>ROUND(SUM(L8:L8),2)</f>
        <v>127260</v>
      </c>
    </row>
    <row r="11" spans="1:27" x14ac:dyDescent="0.25">
      <c r="A11" s="10" t="s">
        <v>11</v>
      </c>
      <c r="B11" s="5"/>
      <c r="C11" s="5"/>
      <c r="D11" s="5"/>
      <c r="E11" s="30">
        <f>$L$9</f>
        <v>127260</v>
      </c>
      <c r="F11" s="30"/>
      <c r="G11" s="5" t="s">
        <v>10</v>
      </c>
      <c r="H11" s="3"/>
      <c r="I11" s="3"/>
      <c r="J11" s="3"/>
      <c r="K11" s="4"/>
      <c r="L11" s="1"/>
    </row>
    <row r="12" spans="1:27" x14ac:dyDescent="0.25">
      <c r="A12" s="5"/>
      <c r="B12" s="5"/>
      <c r="C12" s="5"/>
      <c r="D12" s="5"/>
      <c r="E12" s="5"/>
      <c r="F12" s="5"/>
      <c r="G12" s="5"/>
      <c r="H12" s="3"/>
      <c r="I12" s="3"/>
      <c r="J12" s="3"/>
      <c r="K12" s="4"/>
      <c r="L12" s="1"/>
    </row>
    <row r="13" spans="1:27" x14ac:dyDescent="0.25">
      <c r="A13" s="29" t="s">
        <v>14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27" s="1" customFormat="1" ht="15.75" customHeight="1" x14ac:dyDescent="0.2">
      <c r="A14" s="23" t="s">
        <v>13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6"/>
    </row>
    <row r="15" spans="1:27" s="1" customFormat="1" ht="21.75" customHeight="1" x14ac:dyDescent="0.25">
      <c r="A15" s="12"/>
      <c r="C15" s="12"/>
      <c r="D15" s="12"/>
      <c r="E15" s="12"/>
      <c r="F15"/>
      <c r="G15" s="12"/>
      <c r="H15" s="12"/>
      <c r="I15"/>
      <c r="J15"/>
      <c r="K15"/>
      <c r="L15"/>
      <c r="M15" s="6"/>
    </row>
    <row r="16" spans="1:27" s="1" customFormat="1" ht="161.25" customHeight="1" x14ac:dyDescent="0.25">
      <c r="A16" s="11"/>
      <c r="B16"/>
      <c r="C16"/>
      <c r="D16"/>
      <c r="E16"/>
      <c r="F16"/>
      <c r="G16"/>
      <c r="H16"/>
      <c r="I16"/>
      <c r="J16"/>
      <c r="K16"/>
      <c r="L16"/>
      <c r="M16" s="24"/>
    </row>
    <row r="17" spans="1:13" x14ac:dyDescent="0.25">
      <c r="A17" s="11"/>
      <c r="B17"/>
      <c r="C17"/>
      <c r="D17"/>
      <c r="E17"/>
      <c r="G17"/>
      <c r="H17"/>
      <c r="M17" s="22"/>
    </row>
    <row r="18" spans="1:13" x14ac:dyDescent="0.25">
      <c r="A18" s="11"/>
      <c r="B18"/>
      <c r="C18"/>
      <c r="D18"/>
      <c r="E18"/>
      <c r="G18"/>
      <c r="H18"/>
    </row>
    <row r="19" spans="1:13" ht="48" customHeight="1" x14ac:dyDescent="0.25">
      <c r="A19" s="11"/>
      <c r="B19"/>
      <c r="C19"/>
      <c r="D19"/>
      <c r="E19"/>
      <c r="G19"/>
      <c r="H19"/>
    </row>
    <row r="20" spans="1:13" ht="15" customHeight="1" x14ac:dyDescent="0.25">
      <c r="A20" s="11"/>
      <c r="B20"/>
      <c r="C20"/>
      <c r="D20"/>
      <c r="E20"/>
      <c r="G20"/>
      <c r="H20"/>
    </row>
    <row r="21" spans="1:13" ht="15" customHeight="1" x14ac:dyDescent="0.25">
      <c r="A21" s="11"/>
      <c r="B21"/>
      <c r="C21"/>
      <c r="D21"/>
      <c r="E21"/>
      <c r="G21"/>
      <c r="H21"/>
    </row>
    <row r="22" spans="1:13" ht="29.25" customHeight="1" x14ac:dyDescent="0.25">
      <c r="A22" s="11"/>
      <c r="B22"/>
      <c r="C22"/>
      <c r="D22"/>
      <c r="E22"/>
      <c r="G22"/>
      <c r="H22"/>
    </row>
    <row r="23" spans="1:13" ht="15" customHeight="1" x14ac:dyDescent="0.25">
      <c r="A23" s="11"/>
      <c r="B23"/>
      <c r="C23"/>
      <c r="D23"/>
      <c r="E23"/>
      <c r="G23"/>
      <c r="H23"/>
    </row>
    <row r="24" spans="1:13" ht="15" customHeight="1" x14ac:dyDescent="0.25"/>
    <row r="25" spans="1:13" ht="33" customHeight="1" x14ac:dyDescent="0.25"/>
    <row r="26" spans="1:13" ht="15" customHeight="1" x14ac:dyDescent="0.25"/>
  </sheetData>
  <mergeCells count="18">
    <mergeCell ref="G5:G6"/>
    <mergeCell ref="H5:H6"/>
    <mergeCell ref="F4:H4"/>
    <mergeCell ref="A13:L13"/>
    <mergeCell ref="E11:F11"/>
    <mergeCell ref="J1:L1"/>
    <mergeCell ref="L4:L6"/>
    <mergeCell ref="A9:K9"/>
    <mergeCell ref="A2:K2"/>
    <mergeCell ref="A4:A6"/>
    <mergeCell ref="B4:B6"/>
    <mergeCell ref="C4:C6"/>
    <mergeCell ref="D4:D6"/>
    <mergeCell ref="E4:E6"/>
    <mergeCell ref="I4:I6"/>
    <mergeCell ref="J4:J6"/>
    <mergeCell ref="K4:K6"/>
    <mergeCell ref="F5:F6"/>
  </mergeCells>
  <pageMargins left="0.70866141732283472" right="0.70866141732283472" top="0.55118110236220474" bottom="0.74803149606299213" header="0.31496062992125984" footer="0.31496062992125984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Нагорная Ирина Викторовна</cp:lastModifiedBy>
  <cp:lastPrinted>2025-03-26T08:53:33Z</cp:lastPrinted>
  <dcterms:created xsi:type="dcterms:W3CDTF">2014-01-15T18:15:09Z</dcterms:created>
  <dcterms:modified xsi:type="dcterms:W3CDTF">2026-08-24T08:28:02Z</dcterms:modified>
</cp:coreProperties>
</file>