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E:\01. ГОСКОНТРАКТЫ\1. В РАБОТЕ\КОТЕЛЬНАЯ (2026)\ПЛАСТИНЫ теплообменник НН21\"/>
    </mc:Choice>
  </mc:AlternateContent>
  <xr:revisionPtr revIDLastSave="0" documentId="13_ncr:1_{FE01BDE4-930C-45F7-942F-BE48DAC584BF}" xr6:coauthVersionLast="47" xr6:coauthVersionMax="47" xr10:uidLastSave="{00000000-0000-0000-0000-000000000000}"/>
  <bookViews>
    <workbookView xWindow="-120" yWindow="-120" windowWidth="29040" windowHeight="15840" xr2:uid="{00000000-000D-0000-FFFF-FFFF00000000}"/>
  </bookViews>
  <sheets>
    <sheet name="НМЦК" sheetId="4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7" i="42" l="1"/>
  <c r="M7" i="42" s="1"/>
  <c r="N7" i="42" s="1"/>
  <c r="K7" i="42"/>
  <c r="H7" i="42"/>
  <c r="I7" i="42" s="1"/>
  <c r="J7" i="42" s="1"/>
  <c r="K6" i="42"/>
  <c r="L6" i="42" s="1"/>
  <c r="M6" i="42" s="1"/>
  <c r="N6" i="42" s="1"/>
  <c r="H6" i="42"/>
  <c r="I6" i="42" s="1"/>
  <c r="J6" i="42" s="1"/>
  <c r="K5" i="42"/>
  <c r="L5" i="42" s="1"/>
  <c r="M5" i="42" s="1"/>
  <c r="N5" i="42" s="1"/>
  <c r="H5" i="42"/>
  <c r="I5" i="42" s="1"/>
  <c r="J5" i="42" s="1"/>
  <c r="N8" i="42" l="1"/>
</calcChain>
</file>

<file path=xl/sharedStrings.xml><?xml version="1.0" encoding="utf-8"?>
<sst xmlns="http://schemas.openxmlformats.org/spreadsheetml/2006/main" count="35" uniqueCount="31">
  <si>
    <t>№</t>
  </si>
  <si>
    <t>Ед. изм</t>
  </si>
  <si>
    <t>Наименование предмета контракта</t>
  </si>
  <si>
    <t>Кол-во</t>
  </si>
  <si>
    <t>Среднее квадратичное отклонение</t>
  </si>
  <si>
    <t>НМЦК, определенная методом сопоставимых рыночных цен (анализа рынка)*</t>
  </si>
  <si>
    <t>В результате проведенного расчета Н(М)ЦК, ЦКЕП контракта составила, руб.:</t>
  </si>
  <si>
    <t>Цена за единицу изм. (руб.)</t>
  </si>
  <si>
    <t>Цена за единицу изм. с округлением (вниз) до сотых долей после запятой (руб.)</t>
  </si>
  <si>
    <t>НМЦК с учетом округления цены за единицу (руб.)**</t>
  </si>
  <si>
    <t>Однородность совокупности значений выявленных цен, используемых в расчете НМЦК**</t>
  </si>
  <si>
    <t>Источник информации о цене (руб./ед.изм.)</t>
  </si>
  <si>
    <t>(должность)</t>
  </si>
  <si>
    <t>(подпись/расшифровка подписи)</t>
  </si>
  <si>
    <t>Д. В. Рудомётов</t>
  </si>
  <si>
    <t>ОКПД 2</t>
  </si>
  <si>
    <t>Главный инженер</t>
  </si>
  <si>
    <t>Средняя арифметическая цена за единицу</t>
  </si>
  <si>
    <r>
      <t xml:space="preserve">Коэффициент вариации цен V (%)           </t>
    </r>
    <r>
      <rPr>
        <i/>
        <sz val="10"/>
        <color indexed="8"/>
        <rFont val="Times New Roman"/>
        <family val="1"/>
        <charset val="204"/>
      </rPr>
      <t xml:space="preserve">                        (не должен превышать 33%)</t>
    </r>
  </si>
  <si>
    <r>
      <rPr>
        <b/>
        <sz val="10"/>
        <color indexed="8"/>
        <rFont val="Times New Roman"/>
        <family val="1"/>
        <charset val="204"/>
      </rPr>
      <t>Расчет НМЦК по формуле</t>
    </r>
    <r>
      <rPr>
        <sz val="10"/>
        <color indexed="8"/>
        <rFont val="Times New Roman"/>
        <family val="1"/>
        <charset val="204"/>
      </rPr>
      <t xml:space="preserve">                                            v - количество (объем) закупаемого товара (работы, услуги);
n - количество значений, используемых в расчете;
i - номер источника ценовой информации;
     - цена единицы</t>
    </r>
  </si>
  <si>
    <t>Коммерческое предложение
№ 1,
Рег. № 126
от 25.08.2026</t>
  </si>
  <si>
    <t>Коммерческое предложение
№ 2,
Рег. № 127
от 28.08.2026</t>
  </si>
  <si>
    <t>Коммерческое предложение
№ 3,
Рег. № 128
от 30.08.2026</t>
  </si>
  <si>
    <t>S21 Пластина AISI316 0.5 TL 0000 Ридан</t>
  </si>
  <si>
    <t>шт.</t>
  </si>
  <si>
    <t>S21 Пластина AISI316 0.5 TL 1234 Ридан</t>
  </si>
  <si>
    <t>S21 Прокладка EPDM</t>
  </si>
  <si>
    <t>Дата подготовки обоснования НМЦК: 01.09.2026</t>
  </si>
  <si>
    <t>Расчёт НМЦК произведён методом сопоставимых рыночных цен. В соответствии со ст. 34 Бюджетного кодекса Российской Федерации (принцип эффективности использования бюджетных средств) и с учётом высокой конкурентности данного рынка, за НМЦК принята минимальная предложенная цена, что обеспечивает экономию бюджетных средств без ограничения конкуренции.                                                                                                                                                                                                                                                   Таким образом НМЦК составляет 97 298,58 руб. (девяносто семь тысяч двести девяносто восемь рублей 58 копеек)</t>
  </si>
  <si>
    <t>Приложение № 1 к Контракту</t>
  </si>
  <si>
    <t>28.29.84.000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</si>
</sst>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_-;\-* #,##0.00\ _₽_-;_-* &quot;-&quot;??\ _₽_-;_-@_-"/>
  </numFmts>
  <fonts count="22" x14ac:knownFonts="1">
    <font>
      <sz val="11"/>
      <color theme="1"/>
      <name val="Calibri"/>
      <family val="2"/>
      <charset val="204"/>
      <scheme val="minor"/>
    </font>
    <font>
      <b/>
      <sz val="10"/>
      <color indexed="8"/>
      <name val="Times New Roman"/>
      <family val="1"/>
      <charset val="204"/>
    </font>
    <font>
      <sz val="10"/>
      <color indexed="8"/>
      <name val="Times New Roman"/>
      <family val="1"/>
      <charset val="204"/>
    </font>
    <font>
      <i/>
      <sz val="10"/>
      <color indexed="8"/>
      <name val="Times New Roman"/>
      <family val="1"/>
      <charset val="204"/>
    </font>
    <font>
      <sz val="10"/>
      <color theme="1"/>
      <name val="Times New Roman"/>
      <family val="1"/>
      <charset val="204"/>
    </font>
    <font>
      <b/>
      <sz val="10"/>
      <color theme="1"/>
      <name val="Times New Roman"/>
      <family val="1"/>
      <charset val="204"/>
    </font>
    <font>
      <sz val="10"/>
      <color rgb="FF000000"/>
      <name val="Times New Roman"/>
      <family val="1"/>
      <charset val="204"/>
    </font>
    <font>
      <sz val="9"/>
      <color rgb="FF000000"/>
      <name val="Calibri"/>
      <family val="2"/>
      <charset val="204"/>
    </font>
    <font>
      <sz val="9"/>
      <color rgb="FF000000"/>
      <name val="Times New Roman"/>
      <family val="1"/>
      <charset val="204"/>
    </font>
    <font>
      <sz val="12"/>
      <color rgb="FF000000"/>
      <name val="Times New Roman"/>
      <family val="1"/>
      <charset val="204"/>
    </font>
    <font>
      <sz val="11"/>
      <color rgb="FF000000"/>
      <name val="Times New Roman"/>
      <family val="1"/>
      <charset val="204"/>
    </font>
    <font>
      <sz val="12"/>
      <color theme="1"/>
      <name val="Times New Roman"/>
      <family val="1"/>
      <charset val="204"/>
    </font>
    <font>
      <sz val="12"/>
      <color indexed="8"/>
      <name val="Times New Roman"/>
      <family val="1"/>
      <charset val="204"/>
    </font>
    <font>
      <b/>
      <sz val="12"/>
      <color theme="1"/>
      <name val="Times New Roman"/>
      <family val="1"/>
      <charset val="204"/>
    </font>
    <font>
      <sz val="8"/>
      <name val="Arial"/>
      <family val="2"/>
    </font>
    <font>
      <sz val="8"/>
      <name val="Arial"/>
      <family val="2"/>
      <charset val="204"/>
    </font>
    <font>
      <sz val="8"/>
      <name val="Arial"/>
      <family val="2"/>
      <charset val="204"/>
    </font>
    <font>
      <b/>
      <sz val="14"/>
      <color theme="1"/>
      <name val="Times New Roman"/>
      <family val="1"/>
      <charset val="204"/>
    </font>
    <font>
      <sz val="14"/>
      <color theme="1"/>
      <name val="Calibri"/>
      <family val="2"/>
      <charset val="204"/>
      <scheme val="minor"/>
    </font>
    <font>
      <b/>
      <sz val="14"/>
      <color theme="4" tint="-0.249977111117893"/>
      <name val="Times New Roman"/>
      <family val="1"/>
      <charset val="204"/>
    </font>
    <font>
      <sz val="14"/>
      <color theme="4" tint="-0.249977111117893"/>
      <name val="Calibri"/>
      <family val="2"/>
      <charset val="204"/>
      <scheme val="minor"/>
    </font>
    <font>
      <sz val="11"/>
      <color theme="1"/>
      <name val="Times New Roman"/>
      <family val="1"/>
      <charset val="204"/>
    </font>
  </fonts>
  <fills count="3">
    <fill>
      <patternFill patternType="none"/>
    </fill>
    <fill>
      <patternFill patternType="gray125"/>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rgb="FFC0C0C0"/>
      </left>
      <right style="medium">
        <color rgb="FFC0C0C0"/>
      </right>
      <top/>
      <bottom style="medium">
        <color rgb="FFC0C0C0"/>
      </bottom>
      <diagonal/>
    </border>
    <border>
      <left style="medium">
        <color rgb="FFC0C0C0"/>
      </left>
      <right style="medium">
        <color rgb="FFC0C0C0"/>
      </right>
      <top style="medium">
        <color rgb="FFC0C0C0"/>
      </top>
      <bottom style="thin">
        <color auto="1"/>
      </bottom>
      <diagonal/>
    </border>
    <border>
      <left style="medium">
        <color rgb="FFC0C0C0"/>
      </left>
      <right/>
      <top/>
      <bottom style="medium">
        <color rgb="FFC0C0C0"/>
      </bottom>
      <diagonal/>
    </border>
    <border>
      <left style="medium">
        <color rgb="FFC0C0C0"/>
      </left>
      <right/>
      <top style="medium">
        <color rgb="FFC0C0C0"/>
      </top>
      <bottom style="thin">
        <color indexed="64"/>
      </bottom>
      <diagonal/>
    </border>
    <border>
      <left/>
      <right/>
      <top style="medium">
        <color rgb="FFC0C0C0"/>
      </top>
      <bottom style="thin">
        <color indexed="64"/>
      </bottom>
      <diagonal/>
    </border>
    <border>
      <left/>
      <right style="medium">
        <color rgb="FFC0C0C0"/>
      </right>
      <top style="medium">
        <color rgb="FFC0C0C0"/>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5">
    <xf numFmtId="0" fontId="0" fillId="0" borderId="0"/>
    <xf numFmtId="0" fontId="14" fillId="0" borderId="0"/>
    <xf numFmtId="0" fontId="15" fillId="0" borderId="0"/>
    <xf numFmtId="164" fontId="16" fillId="0" borderId="0" applyFont="0" applyFill="0" applyBorder="0" applyAlignment="0" applyProtection="0"/>
    <xf numFmtId="164" fontId="16" fillId="0" borderId="0" applyFont="0" applyFill="0" applyBorder="0" applyAlignment="0" applyProtection="0"/>
  </cellStyleXfs>
  <cellXfs count="71">
    <xf numFmtId="0" fontId="0" fillId="0" borderId="0" xfId="0"/>
    <xf numFmtId="0" fontId="4" fillId="0" borderId="0" xfId="0" applyFont="1" applyAlignment="1">
      <alignment horizontal="center" vertical="top"/>
    </xf>
    <xf numFmtId="0" fontId="4" fillId="0" borderId="0" xfId="0" applyFont="1"/>
    <xf numFmtId="0" fontId="1" fillId="0" borderId="1" xfId="0" applyFont="1" applyBorder="1" applyAlignment="1">
      <alignment horizontal="center" vertical="top" wrapText="1"/>
    </xf>
    <xf numFmtId="0" fontId="5" fillId="0" borderId="0" xfId="0" applyFont="1" applyAlignment="1">
      <alignment horizontal="left" wrapText="1"/>
    </xf>
    <xf numFmtId="0" fontId="4" fillId="0" borderId="0" xfId="0" applyFont="1" applyAlignment="1">
      <alignment vertical="top"/>
    </xf>
    <xf numFmtId="2" fontId="5" fillId="0" borderId="0" xfId="0" applyNumberFormat="1" applyFont="1" applyAlignment="1">
      <alignment horizontal="center" vertical="center"/>
    </xf>
    <xf numFmtId="0" fontId="9" fillId="0" borderId="0" xfId="0" applyFont="1" applyAlignment="1">
      <alignment vertical="center" wrapText="1"/>
    </xf>
    <xf numFmtId="0" fontId="4" fillId="2" borderId="0" xfId="0" applyFont="1" applyFill="1"/>
    <xf numFmtId="4" fontId="0" fillId="0" borderId="0" xfId="0" applyNumberFormat="1"/>
    <xf numFmtId="0" fontId="6" fillId="0" borderId="0" xfId="0" applyFont="1" applyBorder="1" applyAlignment="1">
      <alignment horizontal="left" vertical="center" wrapText="1"/>
    </xf>
    <xf numFmtId="0" fontId="6" fillId="0" borderId="0" xfId="0" applyFont="1" applyBorder="1" applyAlignment="1">
      <alignment horizontal="center" vertical="center" wrapText="1"/>
    </xf>
    <xf numFmtId="0" fontId="1" fillId="0" borderId="1" xfId="0" applyFont="1" applyFill="1" applyBorder="1" applyAlignment="1">
      <alignment horizontal="center" vertical="top" wrapText="1"/>
    </xf>
    <xf numFmtId="0" fontId="5" fillId="0" borderId="1" xfId="0" applyFont="1" applyBorder="1" applyAlignment="1">
      <alignment horizontal="center" vertical="center" wrapText="1"/>
    </xf>
    <xf numFmtId="4" fontId="5" fillId="0" borderId="1" xfId="0" applyNumberFormat="1" applyFont="1" applyBorder="1" applyAlignment="1">
      <alignment horizontal="center" vertical="center" wrapText="1"/>
    </xf>
    <xf numFmtId="0" fontId="13" fillId="0" borderId="0" xfId="0" applyFont="1" applyBorder="1" applyAlignment="1">
      <alignment horizontal="center" vertical="center"/>
    </xf>
    <xf numFmtId="2" fontId="13" fillId="0" borderId="0" xfId="0" applyNumberFormat="1" applyFont="1" applyAlignment="1">
      <alignment horizontal="center" vertical="center"/>
    </xf>
    <xf numFmtId="0" fontId="11" fillId="0" borderId="0" xfId="0" applyFont="1" applyAlignment="1">
      <alignment horizontal="center" vertical="center"/>
    </xf>
    <xf numFmtId="4" fontId="13" fillId="0" borderId="0" xfId="0" applyNumberFormat="1" applyFont="1" applyAlignment="1">
      <alignment horizontal="center" vertical="center"/>
    </xf>
    <xf numFmtId="0" fontId="1" fillId="2" borderId="1" xfId="0" applyFont="1" applyFill="1" applyBorder="1" applyAlignment="1">
      <alignment horizontal="center" vertical="center" wrapText="1"/>
    </xf>
    <xf numFmtId="1" fontId="2" fillId="0" borderId="4" xfId="0" applyNumberFormat="1" applyFont="1" applyFill="1" applyBorder="1" applyAlignment="1">
      <alignment horizontal="center" vertical="center" wrapText="1"/>
    </xf>
    <xf numFmtId="0" fontId="13" fillId="0" borderId="0" xfId="0" applyFont="1" applyBorder="1" applyAlignment="1">
      <alignment horizontal="center" vertical="center"/>
    </xf>
    <xf numFmtId="0" fontId="6" fillId="0" borderId="0" xfId="0" applyFont="1" applyFill="1" applyBorder="1" applyAlignment="1">
      <alignment horizontal="left" vertical="center" wrapText="1"/>
    </xf>
    <xf numFmtId="0" fontId="13" fillId="0" borderId="0" xfId="0" applyFont="1" applyFill="1" applyBorder="1" applyAlignment="1">
      <alignment horizontal="center" vertical="center"/>
    </xf>
    <xf numFmtId="0" fontId="6" fillId="0" borderId="0" xfId="0" applyFont="1" applyFill="1" applyBorder="1" applyAlignment="1">
      <alignment horizontal="center" vertical="center" wrapText="1"/>
    </xf>
    <xf numFmtId="4" fontId="6" fillId="0" borderId="0" xfId="0" applyNumberFormat="1" applyFont="1" applyFill="1" applyBorder="1" applyAlignment="1">
      <alignment horizontal="left" vertical="center" wrapText="1"/>
    </xf>
    <xf numFmtId="0" fontId="7" fillId="0" borderId="0" xfId="0" applyFont="1" applyFill="1"/>
    <xf numFmtId="0" fontId="0" fillId="0" borderId="0" xfId="0" applyFill="1"/>
    <xf numFmtId="4" fontId="0" fillId="0" borderId="0" xfId="0" applyNumberFormat="1" applyFill="1"/>
    <xf numFmtId="0" fontId="8" fillId="0" borderId="0" xfId="0" applyFont="1" applyFill="1" applyBorder="1" applyAlignment="1">
      <alignment horizontal="center" vertical="center" wrapText="1"/>
    </xf>
    <xf numFmtId="0" fontId="9" fillId="0" borderId="0" xfId="0" applyFont="1" applyFill="1" applyAlignment="1">
      <alignment vertical="center" wrapText="1"/>
    </xf>
    <xf numFmtId="4" fontId="9" fillId="0" borderId="0" xfId="0" applyNumberFormat="1" applyFont="1" applyFill="1" applyAlignment="1">
      <alignment vertical="center" wrapText="1"/>
    </xf>
    <xf numFmtId="0" fontId="2" fillId="0" borderId="1" xfId="0" applyFont="1" applyBorder="1" applyAlignment="1">
      <alignment horizontal="center" vertical="top" wrapText="1"/>
    </xf>
    <xf numFmtId="4" fontId="11" fillId="0" borderId="1" xfId="0" applyNumberFormat="1" applyFont="1" applyBorder="1" applyAlignment="1">
      <alignment horizontal="center" vertical="center"/>
    </xf>
    <xf numFmtId="0" fontId="1" fillId="2" borderId="1" xfId="0" applyFont="1" applyFill="1" applyBorder="1" applyAlignment="1">
      <alignment horizontal="center" vertical="center" wrapText="1"/>
    </xf>
    <xf numFmtId="4" fontId="21" fillId="0" borderId="1" xfId="0" applyNumberFormat="1" applyFont="1" applyBorder="1" applyAlignment="1">
      <alignment horizontal="left" vertical="center" wrapText="1"/>
    </xf>
    <xf numFmtId="0" fontId="21" fillId="0" borderId="1" xfId="0" applyFont="1" applyBorder="1" applyAlignment="1">
      <alignment horizontal="center" vertical="center" wrapText="1"/>
    </xf>
    <xf numFmtId="4" fontId="21" fillId="0" borderId="1" xfId="0" applyNumberFormat="1" applyFont="1" applyBorder="1" applyAlignment="1">
      <alignment horizontal="center" vertical="center" wrapText="1"/>
    </xf>
    <xf numFmtId="4" fontId="12" fillId="0" borderId="1" xfId="0" applyNumberFormat="1" applyFont="1" applyBorder="1" applyAlignment="1">
      <alignment horizontal="center" vertical="center" wrapText="1"/>
    </xf>
    <xf numFmtId="2" fontId="11" fillId="0" borderId="1" xfId="0" applyNumberFormat="1" applyFont="1" applyBorder="1" applyAlignment="1">
      <alignment horizontal="center" vertical="center"/>
    </xf>
    <xf numFmtId="2" fontId="11" fillId="0" borderId="1" xfId="0" applyNumberFormat="1" applyFont="1" applyBorder="1" applyAlignment="1">
      <alignment horizontal="center" vertical="center" wrapText="1"/>
    </xf>
    <xf numFmtId="0" fontId="10" fillId="0" borderId="7" xfId="0" applyFont="1" applyFill="1" applyBorder="1" applyAlignment="1">
      <alignment horizontal="center" vertical="top" wrapText="1"/>
    </xf>
    <xf numFmtId="0" fontId="10" fillId="0" borderId="8" xfId="0" applyFont="1" applyFill="1" applyBorder="1" applyAlignment="1">
      <alignment horizontal="center" vertical="center" wrapText="1"/>
    </xf>
    <xf numFmtId="0" fontId="10" fillId="0" borderId="9" xfId="0" applyFont="1" applyFill="1" applyBorder="1" applyAlignment="1">
      <alignment horizontal="center" vertical="center" wrapText="1"/>
    </xf>
    <xf numFmtId="0" fontId="5" fillId="0" borderId="1" xfId="0" applyFont="1" applyBorder="1" applyAlignment="1">
      <alignment horizontal="center" vertical="center"/>
    </xf>
    <xf numFmtId="0" fontId="13" fillId="0" borderId="3" xfId="0" applyFont="1" applyBorder="1" applyAlignment="1">
      <alignment horizontal="center" vertical="center"/>
    </xf>
    <xf numFmtId="0" fontId="13" fillId="0" borderId="0" xfId="0" applyFont="1" applyBorder="1" applyAlignment="1">
      <alignment horizontal="center" vertical="center"/>
    </xf>
    <xf numFmtId="0" fontId="10" fillId="0" borderId="10" xfId="0" applyFont="1" applyFill="1" applyBorder="1" applyAlignment="1">
      <alignment horizontal="center" vertical="center"/>
    </xf>
    <xf numFmtId="0" fontId="10" fillId="0" borderId="11" xfId="0" applyFont="1" applyFill="1" applyBorder="1" applyAlignment="1">
      <alignment horizontal="center" vertical="center"/>
    </xf>
    <xf numFmtId="0" fontId="10" fillId="0" borderId="12" xfId="0" applyFont="1" applyFill="1" applyBorder="1" applyAlignment="1">
      <alignment horizontal="center" vertical="center"/>
    </xf>
    <xf numFmtId="0" fontId="17" fillId="0" borderId="0" xfId="0" applyFont="1" applyFill="1" applyBorder="1" applyAlignment="1">
      <alignment horizontal="center" vertical="center" wrapText="1"/>
    </xf>
    <xf numFmtId="0" fontId="18" fillId="0" borderId="0" xfId="0" applyFont="1" applyAlignment="1">
      <alignment horizontal="center" vertical="center"/>
    </xf>
    <xf numFmtId="4" fontId="17" fillId="0" borderId="0" xfId="0" applyNumberFormat="1" applyFont="1" applyFill="1" applyAlignment="1">
      <alignment horizontal="center" vertical="center"/>
    </xf>
    <xf numFmtId="0" fontId="6" fillId="0" borderId="0" xfId="0" applyFont="1" applyFill="1" applyBorder="1" applyAlignment="1">
      <alignment horizontal="left" vertical="center" wrapText="1"/>
    </xf>
    <xf numFmtId="0" fontId="0" fillId="0" borderId="0" xfId="0" applyAlignment="1">
      <alignment horizontal="left" vertical="center" wrapText="1"/>
    </xf>
    <xf numFmtId="0" fontId="1" fillId="0" borderId="6"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14"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3" xfId="0" applyFont="1" applyFill="1" applyBorder="1" applyAlignment="1">
      <alignment horizontal="center" vertical="center" wrapText="1"/>
    </xf>
    <xf numFmtId="0" fontId="1" fillId="2" borderId="1" xfId="0" applyFont="1" applyFill="1" applyBorder="1" applyAlignment="1">
      <alignment horizontal="center" vertical="center" wrapText="1"/>
    </xf>
    <xf numFmtId="2" fontId="1" fillId="0" borderId="1" xfId="0" applyNumberFormat="1" applyFont="1" applyFill="1" applyBorder="1" applyAlignment="1">
      <alignment horizontal="center" vertical="top" wrapText="1"/>
    </xf>
    <xf numFmtId="0" fontId="1" fillId="0" borderId="4" xfId="0" applyFont="1" applyBorder="1" applyAlignment="1">
      <alignment horizontal="center" vertical="top" wrapText="1"/>
    </xf>
    <xf numFmtId="0" fontId="4" fillId="0" borderId="5" xfId="0" applyFont="1" applyBorder="1" applyAlignment="1"/>
    <xf numFmtId="0" fontId="4" fillId="0" borderId="2" xfId="0" applyFont="1" applyBorder="1" applyAlignment="1"/>
    <xf numFmtId="0" fontId="19" fillId="0" borderId="0" xfId="0" applyFont="1" applyBorder="1" applyAlignment="1">
      <alignment horizontal="right" vertical="center" wrapText="1"/>
    </xf>
    <xf numFmtId="0" fontId="20" fillId="0" borderId="0" xfId="0" applyFont="1" applyAlignment="1">
      <alignment horizontal="right"/>
    </xf>
    <xf numFmtId="0" fontId="0" fillId="0" borderId="0" xfId="0" applyAlignment="1"/>
    <xf numFmtId="0" fontId="20" fillId="0" borderId="6" xfId="0" applyFont="1" applyBorder="1" applyAlignment="1">
      <alignment horizontal="right"/>
    </xf>
    <xf numFmtId="0" fontId="0" fillId="0" borderId="6" xfId="0" applyBorder="1" applyAlignment="1"/>
  </cellXfs>
  <cellStyles count="5">
    <cellStyle name="Обычный" xfId="0" builtinId="0"/>
    <cellStyle name="Обычный 2" xfId="1" xr:uid="{00000000-0005-0000-0000-000001000000}"/>
    <cellStyle name="Обычный 3" xfId="2" xr:uid="{00000000-0005-0000-0000-000002000000}"/>
    <cellStyle name="Финансовый 2" xfId="3" xr:uid="{00000000-0005-0000-0000-000003000000}"/>
    <cellStyle name="Финансовый 3"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wmf"/><Relationship Id="rId2" Type="http://schemas.openxmlformats.org/officeDocument/2006/relationships/image" Target="../media/image2.wmf"/><Relationship Id="rId1" Type="http://schemas.openxmlformats.org/officeDocument/2006/relationships/image" Target="../media/image1.wmf"/><Relationship Id="rId4" Type="http://schemas.openxmlformats.org/officeDocument/2006/relationships/image" Target="../media/image4.wmf"/></Relationships>
</file>

<file path=xl/drawings/drawing1.xml><?xml version="1.0" encoding="utf-8"?>
<xdr:wsDr xmlns:xdr="http://schemas.openxmlformats.org/drawingml/2006/spreadsheetDrawing" xmlns:a="http://schemas.openxmlformats.org/drawingml/2006/main">
  <xdr:twoCellAnchor>
    <xdr:from>
      <xdr:col>9</xdr:col>
      <xdr:colOff>19050</xdr:colOff>
      <xdr:row>3</xdr:row>
      <xdr:rowOff>952500</xdr:rowOff>
    </xdr:from>
    <xdr:to>
      <xdr:col>10</xdr:col>
      <xdr:colOff>0</xdr:colOff>
      <xdr:row>3</xdr:row>
      <xdr:rowOff>1304925</xdr:rowOff>
    </xdr:to>
    <xdr:pic>
      <xdr:nvPicPr>
        <xdr:cNvPr id="6" name="Picture 1">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858250" y="1438275"/>
          <a:ext cx="1066800" cy="352425"/>
        </a:xfrm>
        <a:prstGeom prst="rect">
          <a:avLst/>
        </a:prstGeom>
        <a:noFill/>
        <a:ln w="9525">
          <a:noFill/>
          <a:miter lim="800000"/>
          <a:headEnd/>
          <a:tailEnd/>
        </a:ln>
      </xdr:spPr>
    </xdr:pic>
    <xdr:clientData/>
  </xdr:twoCellAnchor>
  <xdr:twoCellAnchor>
    <xdr:from>
      <xdr:col>8</xdr:col>
      <xdr:colOff>19049</xdr:colOff>
      <xdr:row>3</xdr:row>
      <xdr:rowOff>923924</xdr:rowOff>
    </xdr:from>
    <xdr:to>
      <xdr:col>8</xdr:col>
      <xdr:colOff>1171366</xdr:colOff>
      <xdr:row>3</xdr:row>
      <xdr:rowOff>1428749</xdr:rowOff>
    </xdr:to>
    <xdr:pic>
      <xdr:nvPicPr>
        <xdr:cNvPr id="7" name="Picture 2">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880837" y="1532059"/>
          <a:ext cx="1152317" cy="504825"/>
        </a:xfrm>
        <a:prstGeom prst="rect">
          <a:avLst/>
        </a:prstGeom>
        <a:noFill/>
        <a:ln w="9525">
          <a:noFill/>
          <a:miter lim="800000"/>
          <a:headEnd/>
          <a:tailEnd/>
        </a:ln>
      </xdr:spPr>
    </xdr:pic>
    <xdr:clientData/>
  </xdr:twoCellAnchor>
  <xdr:twoCellAnchor>
    <xdr:from>
      <xdr:col>10</xdr:col>
      <xdr:colOff>25330</xdr:colOff>
      <xdr:row>3</xdr:row>
      <xdr:rowOff>1647297</xdr:rowOff>
    </xdr:from>
    <xdr:to>
      <xdr:col>11</xdr:col>
      <xdr:colOff>6280</xdr:colOff>
      <xdr:row>3</xdr:row>
      <xdr:rowOff>2013433</xdr:rowOff>
    </xdr:to>
    <xdr:pic>
      <xdr:nvPicPr>
        <xdr:cNvPr id="8" name="Picture 5">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0165792" y="2255432"/>
          <a:ext cx="1409700" cy="366136"/>
        </a:xfrm>
        <a:prstGeom prst="rect">
          <a:avLst/>
        </a:prstGeom>
        <a:noFill/>
        <a:ln w="9525">
          <a:noFill/>
          <a:miter lim="800000"/>
          <a:headEnd/>
          <a:tailEnd/>
        </a:ln>
      </xdr:spPr>
    </xdr:pic>
    <xdr:clientData/>
  </xdr:twoCellAnchor>
  <xdr:twoCellAnchor>
    <xdr:from>
      <xdr:col>10</xdr:col>
      <xdr:colOff>236660</xdr:colOff>
      <xdr:row>3</xdr:row>
      <xdr:rowOff>1417024</xdr:rowOff>
    </xdr:from>
    <xdr:to>
      <xdr:col>10</xdr:col>
      <xdr:colOff>389060</xdr:colOff>
      <xdr:row>3</xdr:row>
      <xdr:rowOff>1645624</xdr:rowOff>
    </xdr:to>
    <xdr:pic>
      <xdr:nvPicPr>
        <xdr:cNvPr id="9" name="Picture 6">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10371260" y="2026624"/>
          <a:ext cx="152400" cy="2286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7"/>
  <sheetViews>
    <sheetView tabSelected="1" view="pageBreakPreview" zoomScaleSheetLayoutView="100" workbookViewId="0">
      <selection activeCell="G13" sqref="G13"/>
    </sheetView>
  </sheetViews>
  <sheetFormatPr defaultRowHeight="15" x14ac:dyDescent="0.25"/>
  <cols>
    <col min="1" max="1" width="4.140625" customWidth="1"/>
    <col min="2" max="2" width="39.140625" customWidth="1"/>
    <col min="3" max="3" width="7.5703125" customWidth="1"/>
    <col min="4" max="4" width="9.42578125" bestFit="1" customWidth="1"/>
    <col min="5" max="5" width="13.85546875" customWidth="1"/>
    <col min="6" max="6" width="15.140625" customWidth="1"/>
    <col min="7" max="7" width="14.140625" customWidth="1"/>
    <col min="8" max="8" width="16" customWidth="1"/>
    <col min="9" max="9" width="17.85546875" customWidth="1"/>
    <col min="10" max="10" width="16.28515625" customWidth="1"/>
    <col min="11" max="11" width="21.42578125" customWidth="1"/>
    <col min="12" max="12" width="19.85546875" customWidth="1"/>
    <col min="13" max="13" width="13.42578125" customWidth="1"/>
    <col min="14" max="14" width="18" style="9" customWidth="1"/>
    <col min="15" max="15" width="19.140625" customWidth="1"/>
  </cols>
  <sheetData>
    <row r="1" spans="1:15" s="2" customFormat="1" ht="12.75" customHeight="1" x14ac:dyDescent="0.2">
      <c r="B1" s="5"/>
      <c r="C1" s="5"/>
      <c r="E1" s="8"/>
      <c r="F1" s="8"/>
      <c r="G1" s="8"/>
      <c r="K1" s="4"/>
      <c r="L1" s="66" t="s">
        <v>29</v>
      </c>
      <c r="M1" s="67"/>
      <c r="N1" s="67"/>
      <c r="O1" s="68"/>
    </row>
    <row r="2" spans="1:15" s="2" customFormat="1" ht="22.5" customHeight="1" x14ac:dyDescent="0.2">
      <c r="A2" s="55"/>
      <c r="B2" s="55"/>
      <c r="C2" s="55"/>
      <c r="D2" s="55"/>
      <c r="E2" s="55"/>
      <c r="F2" s="55"/>
      <c r="G2" s="55"/>
      <c r="H2" s="55"/>
      <c r="I2" s="55"/>
      <c r="J2" s="55"/>
      <c r="K2" s="56"/>
      <c r="L2" s="69"/>
      <c r="M2" s="69"/>
      <c r="N2" s="69"/>
      <c r="O2" s="70"/>
    </row>
    <row r="3" spans="1:15" s="2" customFormat="1" ht="12.75" x14ac:dyDescent="0.2">
      <c r="A3" s="57" t="s">
        <v>0</v>
      </c>
      <c r="B3" s="59" t="s">
        <v>2</v>
      </c>
      <c r="C3" s="59" t="s">
        <v>1</v>
      </c>
      <c r="D3" s="59" t="s">
        <v>3</v>
      </c>
      <c r="E3" s="61" t="s">
        <v>11</v>
      </c>
      <c r="F3" s="61"/>
      <c r="G3" s="61"/>
      <c r="H3" s="62" t="s">
        <v>10</v>
      </c>
      <c r="I3" s="62"/>
      <c r="J3" s="62"/>
      <c r="K3" s="63" t="s">
        <v>5</v>
      </c>
      <c r="L3" s="64"/>
      <c r="M3" s="64"/>
      <c r="N3" s="65"/>
      <c r="O3" s="44" t="s">
        <v>15</v>
      </c>
    </row>
    <row r="4" spans="1:15" s="2" customFormat="1" ht="158.25" customHeight="1" x14ac:dyDescent="0.2">
      <c r="A4" s="58"/>
      <c r="B4" s="60"/>
      <c r="C4" s="60"/>
      <c r="D4" s="59"/>
      <c r="E4" s="19" t="s">
        <v>20</v>
      </c>
      <c r="F4" s="34" t="s">
        <v>21</v>
      </c>
      <c r="G4" s="34" t="s">
        <v>22</v>
      </c>
      <c r="H4" s="3" t="s">
        <v>17</v>
      </c>
      <c r="I4" s="3" t="s">
        <v>4</v>
      </c>
      <c r="J4" s="12" t="s">
        <v>18</v>
      </c>
      <c r="K4" s="32" t="s">
        <v>19</v>
      </c>
      <c r="L4" s="13" t="s">
        <v>7</v>
      </c>
      <c r="M4" s="13" t="s">
        <v>8</v>
      </c>
      <c r="N4" s="14" t="s">
        <v>9</v>
      </c>
      <c r="O4" s="44"/>
    </row>
    <row r="5" spans="1:15" s="1" customFormat="1" ht="46.5" customHeight="1" x14ac:dyDescent="0.25">
      <c r="A5" s="20">
        <v>1</v>
      </c>
      <c r="B5" s="35" t="s">
        <v>23</v>
      </c>
      <c r="C5" s="36" t="s">
        <v>24</v>
      </c>
      <c r="D5" s="37">
        <v>2</v>
      </c>
      <c r="E5" s="33">
        <v>3217.35</v>
      </c>
      <c r="F5" s="33">
        <v>3699.95</v>
      </c>
      <c r="G5" s="33">
        <v>3860.82</v>
      </c>
      <c r="H5" s="38">
        <f t="shared" ref="H5:H7" si="0">AVERAGE(E5:G5)</f>
        <v>3592.7066666666665</v>
      </c>
      <c r="I5" s="33">
        <f t="shared" ref="I5:I7" si="1">SQRT(((SUM((POWER(E5-H5,2)),(POWER(F5-H5,2)),(POWER(G5-H5,2)))/(COLUMNS(E5:G5)-1))))</f>
        <v>334.87200485160503</v>
      </c>
      <c r="J5" s="39">
        <f t="shared" ref="J5" si="2">I5/H5*100</f>
        <v>9.3208835544122266</v>
      </c>
      <c r="K5" s="38">
        <f t="shared" ref="K5:K7" si="3">((D5/3)*(SUM(E5:G5)))</f>
        <v>7185.413333333332</v>
      </c>
      <c r="L5" s="38">
        <f t="shared" ref="L5:L7" si="4">K5/D5</f>
        <v>3592.706666666666</v>
      </c>
      <c r="M5" s="38">
        <f t="shared" ref="M5:M7" si="5">ROUND(L5,2)</f>
        <v>3592.71</v>
      </c>
      <c r="N5" s="38">
        <f t="shared" ref="N5:N7" si="6">M5*D5</f>
        <v>7185.42</v>
      </c>
      <c r="O5" s="40" t="s">
        <v>30</v>
      </c>
    </row>
    <row r="6" spans="1:15" s="1" customFormat="1" ht="46.5" customHeight="1" x14ac:dyDescent="0.25">
      <c r="A6" s="20">
        <v>2</v>
      </c>
      <c r="B6" s="35" t="s">
        <v>25</v>
      </c>
      <c r="C6" s="36" t="s">
        <v>24</v>
      </c>
      <c r="D6" s="37">
        <v>20</v>
      </c>
      <c r="E6" s="33">
        <v>3217.35</v>
      </c>
      <c r="F6" s="33">
        <v>3699.95</v>
      </c>
      <c r="G6" s="33">
        <v>3860.82</v>
      </c>
      <c r="H6" s="38">
        <f t="shared" si="0"/>
        <v>3592.7066666666665</v>
      </c>
      <c r="I6" s="33">
        <f t="shared" si="1"/>
        <v>334.87200485160503</v>
      </c>
      <c r="J6" s="39">
        <f>I6/H6*100</f>
        <v>9.3208835544122266</v>
      </c>
      <c r="K6" s="38">
        <f t="shared" si="3"/>
        <v>71854.133333333331</v>
      </c>
      <c r="L6" s="38">
        <f t="shared" si="4"/>
        <v>3592.7066666666665</v>
      </c>
      <c r="M6" s="38">
        <f t="shared" si="5"/>
        <v>3592.71</v>
      </c>
      <c r="N6" s="38">
        <f t="shared" si="6"/>
        <v>71854.2</v>
      </c>
      <c r="O6" s="40" t="s">
        <v>30</v>
      </c>
    </row>
    <row r="7" spans="1:15" s="1" customFormat="1" ht="48" customHeight="1" x14ac:dyDescent="0.25">
      <c r="A7" s="20">
        <v>3</v>
      </c>
      <c r="B7" s="35" t="s">
        <v>26</v>
      </c>
      <c r="C7" s="36" t="s">
        <v>24</v>
      </c>
      <c r="D7" s="37">
        <v>24</v>
      </c>
      <c r="E7" s="33">
        <v>1104.8699999999999</v>
      </c>
      <c r="F7" s="33">
        <v>1270.5999999999999</v>
      </c>
      <c r="G7" s="33">
        <v>1325.84</v>
      </c>
      <c r="H7" s="38">
        <f t="shared" si="0"/>
        <v>1233.7699999999998</v>
      </c>
      <c r="I7" s="33">
        <f t="shared" si="1"/>
        <v>114.9968343042538</v>
      </c>
      <c r="J7" s="39">
        <f t="shared" ref="J7" si="7">I7/H7*100</f>
        <v>9.3207675907384537</v>
      </c>
      <c r="K7" s="38">
        <f t="shared" si="3"/>
        <v>29610.479999999996</v>
      </c>
      <c r="L7" s="38">
        <f t="shared" si="4"/>
        <v>1233.7699999999998</v>
      </c>
      <c r="M7" s="38">
        <f t="shared" si="5"/>
        <v>1233.77</v>
      </c>
      <c r="N7" s="38">
        <f t="shared" si="6"/>
        <v>29610.48</v>
      </c>
      <c r="O7" s="40" t="s">
        <v>30</v>
      </c>
    </row>
    <row r="8" spans="1:15" s="2" customFormat="1" ht="15.75" x14ac:dyDescent="0.2">
      <c r="A8" s="45" t="s">
        <v>6</v>
      </c>
      <c r="B8" s="46"/>
      <c r="C8" s="45"/>
      <c r="D8" s="45"/>
      <c r="E8" s="45"/>
      <c r="F8" s="45"/>
      <c r="G8" s="45"/>
      <c r="H8" s="45"/>
      <c r="I8" s="15"/>
      <c r="J8" s="15"/>
      <c r="K8" s="15"/>
      <c r="L8" s="16"/>
      <c r="M8" s="17"/>
      <c r="N8" s="18">
        <f>SUM(N5:N7)</f>
        <v>108650.09999999999</v>
      </c>
      <c r="O8" s="6"/>
    </row>
    <row r="9" spans="1:15" s="2" customFormat="1" ht="15.75" x14ac:dyDescent="0.2">
      <c r="A9" s="21"/>
      <c r="B9" s="21"/>
      <c r="C9" s="21"/>
      <c r="D9" s="21"/>
      <c r="E9" s="21"/>
      <c r="F9" s="21"/>
      <c r="G9" s="21"/>
      <c r="H9" s="21"/>
      <c r="I9" s="21"/>
      <c r="J9" s="21"/>
      <c r="K9" s="21"/>
      <c r="L9" s="16"/>
      <c r="M9" s="17"/>
      <c r="N9" s="18"/>
      <c r="O9" s="6"/>
    </row>
    <row r="10" spans="1:15" s="2" customFormat="1" ht="15.75" x14ac:dyDescent="0.2">
      <c r="A10" s="23"/>
      <c r="B10" s="50" t="s">
        <v>28</v>
      </c>
      <c r="C10" s="51"/>
      <c r="D10" s="51"/>
      <c r="E10" s="51"/>
      <c r="F10" s="51"/>
      <c r="G10" s="51"/>
      <c r="H10" s="51"/>
      <c r="I10" s="51"/>
      <c r="J10" s="51"/>
      <c r="K10" s="51"/>
      <c r="L10" s="51"/>
      <c r="M10" s="51"/>
      <c r="N10" s="52">
        <v>97298.58</v>
      </c>
      <c r="O10" s="6"/>
    </row>
    <row r="11" spans="1:15" ht="63.75" customHeight="1" x14ac:dyDescent="0.25">
      <c r="A11" s="24"/>
      <c r="B11" s="51"/>
      <c r="C11" s="51"/>
      <c r="D11" s="51"/>
      <c r="E11" s="51"/>
      <c r="F11" s="51"/>
      <c r="G11" s="51"/>
      <c r="H11" s="51"/>
      <c r="I11" s="51"/>
      <c r="J11" s="51"/>
      <c r="K11" s="51"/>
      <c r="L11" s="51"/>
      <c r="M11" s="51"/>
      <c r="N11" s="52"/>
      <c r="O11" s="11"/>
    </row>
    <row r="12" spans="1:15" ht="15" customHeight="1" x14ac:dyDescent="0.25">
      <c r="A12" s="22"/>
      <c r="B12" s="53" t="s">
        <v>27</v>
      </c>
      <c r="C12" s="54"/>
      <c r="D12" s="54"/>
      <c r="E12" s="54"/>
      <c r="F12" s="54"/>
      <c r="G12" s="54"/>
      <c r="H12" s="54"/>
      <c r="I12" s="54"/>
      <c r="J12" s="22"/>
      <c r="K12" s="22"/>
      <c r="L12" s="22"/>
      <c r="M12" s="22"/>
      <c r="N12" s="22"/>
      <c r="O12" s="10"/>
    </row>
    <row r="13" spans="1:15" ht="16.5" customHeight="1" thickBot="1" x14ac:dyDescent="0.3">
      <c r="A13" s="22"/>
      <c r="B13" s="22"/>
      <c r="C13" s="22"/>
      <c r="D13" s="22"/>
      <c r="E13" s="22"/>
      <c r="F13" s="22"/>
      <c r="G13" s="22"/>
      <c r="H13" s="22"/>
      <c r="I13" s="22"/>
      <c r="J13" s="22"/>
      <c r="K13" s="22"/>
      <c r="L13" s="22"/>
      <c r="M13" s="22"/>
      <c r="N13" s="25"/>
      <c r="O13" s="10"/>
    </row>
    <row r="14" spans="1:15" x14ac:dyDescent="0.25">
      <c r="A14" s="47" t="s">
        <v>16</v>
      </c>
      <c r="B14" s="48"/>
      <c r="C14" s="48"/>
      <c r="D14" s="49"/>
      <c r="E14" s="26"/>
      <c r="F14" s="27"/>
      <c r="G14" s="27"/>
      <c r="H14" s="28"/>
      <c r="I14" s="28"/>
      <c r="J14" s="27"/>
      <c r="K14" s="27"/>
      <c r="L14" s="27"/>
      <c r="M14" s="27"/>
      <c r="N14" s="28"/>
    </row>
    <row r="15" spans="1:15" ht="15.75" thickBot="1" x14ac:dyDescent="0.3">
      <c r="A15" s="41" t="s">
        <v>12</v>
      </c>
      <c r="B15" s="41"/>
      <c r="C15" s="41"/>
      <c r="D15" s="41"/>
      <c r="E15" s="26"/>
      <c r="F15" s="27"/>
      <c r="G15" s="27"/>
      <c r="H15" s="27"/>
      <c r="I15" s="27"/>
      <c r="J15" s="27"/>
      <c r="K15" s="27"/>
      <c r="L15" s="27"/>
      <c r="M15" s="27"/>
      <c r="N15" s="28"/>
    </row>
    <row r="16" spans="1:15" x14ac:dyDescent="0.25">
      <c r="A16" s="42" t="s">
        <v>14</v>
      </c>
      <c r="B16" s="42"/>
      <c r="C16" s="42"/>
      <c r="D16" s="42"/>
      <c r="E16" s="26"/>
      <c r="F16" s="27"/>
      <c r="G16" s="27"/>
      <c r="H16" s="27"/>
      <c r="I16" s="27"/>
      <c r="J16" s="27"/>
      <c r="K16" s="27"/>
      <c r="L16" s="27"/>
      <c r="M16" s="27"/>
      <c r="N16" s="28"/>
    </row>
    <row r="17" spans="1:15" ht="16.5" thickBot="1" x14ac:dyDescent="0.3">
      <c r="A17" s="43" t="s">
        <v>13</v>
      </c>
      <c r="B17" s="43"/>
      <c r="C17" s="43"/>
      <c r="D17" s="43"/>
      <c r="E17" s="29"/>
      <c r="F17" s="30"/>
      <c r="G17" s="30"/>
      <c r="H17" s="30"/>
      <c r="I17" s="30"/>
      <c r="J17" s="30"/>
      <c r="K17" s="30"/>
      <c r="L17" s="30"/>
      <c r="M17" s="30"/>
      <c r="N17" s="31"/>
      <c r="O17" s="7"/>
    </row>
  </sheetData>
  <mergeCells count="18">
    <mergeCell ref="A2:K2"/>
    <mergeCell ref="A3:A4"/>
    <mergeCell ref="B3:B4"/>
    <mergeCell ref="C3:C4"/>
    <mergeCell ref="D3:D4"/>
    <mergeCell ref="E3:G3"/>
    <mergeCell ref="H3:J3"/>
    <mergeCell ref="K3:N3"/>
    <mergeCell ref="L1:O2"/>
    <mergeCell ref="A15:D15"/>
    <mergeCell ref="A16:D16"/>
    <mergeCell ref="A17:D17"/>
    <mergeCell ref="O3:O4"/>
    <mergeCell ref="A8:H8"/>
    <mergeCell ref="A14:D14"/>
    <mergeCell ref="B10:M11"/>
    <mergeCell ref="N10:N11"/>
    <mergeCell ref="B12:I12"/>
  </mergeCells>
  <printOptions horizontalCentered="1"/>
  <pageMargins left="0.23622047244094491" right="0.23622047244094491" top="0.74803149606299213" bottom="0.74803149606299213" header="0.31496062992125984" footer="0.31496062992125984"/>
  <pageSetup paperSize="9" scale="5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НМЦК</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SaVa</dc:creator>
  <cp:lastModifiedBy>ГЛАВНЫЙ ИНЖЕНЕР</cp:lastModifiedBy>
  <cp:lastPrinted>2026-09-01T12:13:41Z</cp:lastPrinted>
  <dcterms:created xsi:type="dcterms:W3CDTF">2014-01-15T18:15:09Z</dcterms:created>
  <dcterms:modified xsi:type="dcterms:W3CDTF">2026-09-01T12:13:44Z</dcterms:modified>
</cp:coreProperties>
</file>