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2EEEB36B-0B00-44EE-8230-B30EAA3EDC2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5" r:id="rId1"/>
    <sheet name="Лист1" sheetId="6" r:id="rId2"/>
  </sheets>
  <definedNames>
    <definedName name="_xlnm.Print_Area" localSheetId="0">'1'!$A$1:$Q$20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5" l="1"/>
  <c r="G12" i="5"/>
  <c r="F12" i="5"/>
  <c r="I11" i="5" l="1"/>
  <c r="J11" i="5" s="1"/>
  <c r="K11" i="5" s="1"/>
  <c r="L11" i="5" l="1"/>
  <c r="L12" i="5" s="1"/>
  <c r="D2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1" i="6"/>
  <c r="D31" i="6" l="1"/>
</calcChain>
</file>

<file path=xl/sharedStrings.xml><?xml version="1.0" encoding="utf-8"?>
<sst xmlns="http://schemas.openxmlformats.org/spreadsheetml/2006/main" count="55" uniqueCount="55">
  <si>
    <t xml:space="preserve">Средняя арифметическая величина цены единицы продукции     </t>
  </si>
  <si>
    <t xml:space="preserve">Среднее квадратичное отклонение  </t>
  </si>
  <si>
    <t xml:space="preserve">НМЦК (руб.)   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</si>
  <si>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</si>
  <si>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</si>
  <si>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</si>
  <si>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Наименование объекта закупки</t>
  </si>
  <si>
    <t>Итого:</t>
  </si>
  <si>
    <t>№ п/п</t>
  </si>
  <si>
    <t xml:space="preserve">Коэффициент вариации (%)    </t>
  </si>
  <si>
    <t>Наименование товара</t>
  </si>
  <si>
    <t>Единица измерения</t>
  </si>
  <si>
    <t xml:space="preserve">Количество </t>
  </si>
  <si>
    <t>ОКПД 2/КТРУ</t>
  </si>
  <si>
    <t xml:space="preserve">Цена единицы, указанная в источнике № 1 </t>
  </si>
  <si>
    <t xml:space="preserve">Цена единицы, указанная в источнике № 2 </t>
  </si>
  <si>
    <t xml:space="preserve">Цена единицы, указанная в источнике № 3     </t>
  </si>
  <si>
    <t>Фильтр очистки масла 245-1017070 ММЗ</t>
  </si>
  <si>
    <t>Фильтр очистки топлива 245-1117030 ММЗ</t>
  </si>
  <si>
    <t>Корпус 52-2308015-А2 левый</t>
  </si>
  <si>
    <t>ПСБ 56.448 Скат</t>
  </si>
  <si>
    <t>Комплект переоборуд. с ГУР на ГОРу МТЗ-80 не вед. мост</t>
  </si>
  <si>
    <t>РВД 24/0810</t>
  </si>
  <si>
    <t>РВД 24/0510 (2SN-20-20*1,5)</t>
  </si>
  <si>
    <t>Шестерня 72-2308062 тарелка</t>
  </si>
  <si>
    <t>РВД 32/0850 (2SN 16)</t>
  </si>
  <si>
    <t>Труба шкворня 72-2308030-А Оригинал</t>
  </si>
  <si>
    <t>Шпагат ПП 2200 "ТЕКС POLIPLEKS"</t>
  </si>
  <si>
    <t>Полуось 52-2308065 перед моста (оригинал МТЗ)</t>
  </si>
  <si>
    <t>Пружина 50-3001022 подвески</t>
  </si>
  <si>
    <t>Корпус 52-2308014-А2 правый</t>
  </si>
  <si>
    <t>Корпус 52-2308025</t>
  </si>
  <si>
    <t>Гильза Шкворня 52-2308084-А1 ОАО МТЗ</t>
  </si>
  <si>
    <t>ПБ 16.01.607 зуб пружинный</t>
  </si>
  <si>
    <t>Вал перед. моста 52-2308063 (оригинал МТЗ)</t>
  </si>
  <si>
    <t>Шестерня 52-2308061</t>
  </si>
  <si>
    <t>Гайка КРН-2.1 03.652 М33*2</t>
  </si>
  <si>
    <t>Палец граблей Sitrex-7 7 мм (L335) (Барнаул, АЗАС, Харвест, Италия</t>
  </si>
  <si>
    <t>Подшипник ПБ 16.01.002 пластиковый подборщика</t>
  </si>
  <si>
    <t>Болт КРН-2 1А 27.618+ Гайка КРН-2.1.27.619</t>
  </si>
  <si>
    <t>Комплект прокладок корпуса сцепления МТЗ-80 (7 позиц)</t>
  </si>
  <si>
    <t>Вал карданный Т 10.016.071.095.115 8шл-8шл L=710</t>
  </si>
  <si>
    <t>Комплект прокладок переднего моста МТЗ-82 (14 позиций)</t>
  </si>
  <si>
    <t>Корзина сцепления лепестковая 85-1601090 (диск+выжим. 75839)</t>
  </si>
  <si>
    <t>РВД 24/1610 (2SN 12)</t>
  </si>
  <si>
    <t>Нож КРН 2.1 03.404 прямой длинный (150 мм)</t>
  </si>
  <si>
    <t>Нож КРН 2.1 03.404 (КПРН 03.404) прямой короткий (125 мм)</t>
  </si>
  <si>
    <r>
      <t>Расчет начальной (максимальной) цены контракта методом сопоставимых рыночных цен (анализа рынка)</t>
    </r>
    <r>
      <rPr>
        <sz val="10"/>
        <rFont val="Times New Roman"/>
        <family val="1"/>
        <charset val="204"/>
      </rPr>
      <t xml:space="preserve">                     </t>
    </r>
  </si>
  <si>
    <t xml:space="preserve"> </t>
  </si>
  <si>
    <t>усл.ед</t>
  </si>
  <si>
    <t>73.11.11 </t>
  </si>
  <si>
    <t>Старший инженер ОМТО УППиСП _______________ /А.В.Чистякова</t>
  </si>
  <si>
    <t xml:space="preserve">Услуги по размещению рекламно-информационных материалов в периодическом печатном издании </t>
  </si>
  <si>
    <t>Услуги по размещению рекламно-информационных материалов в периодическом печатном издании</t>
  </si>
  <si>
    <t>На основании проведенного анализа рынка и расчетов НМЦК составляет  16 166 рублей 67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</si>
</sst>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2" fillId="0" borderId="0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2" xfId="0" applyFont="1" applyBorder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2" fontId="2" fillId="0" borderId="0" xfId="0" applyNumberFormat="1" applyFont="1" applyBorder="1"/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/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2" fontId="6" fillId="0" borderId="0" xfId="0" applyNumberFormat="1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" fontId="7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Fill="1"/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/>
    </xf>
    <xf numFmtId="0" fontId="5" fillId="0" borderId="0" xfId="0" applyFont="1" applyFill="1" applyBorder="1"/>
    <xf numFmtId="0" fontId="5" fillId="0" borderId="0" xfId="0" applyFont="1" applyFill="1"/>
    <xf numFmtId="4" fontId="5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4" fontId="1" fillId="0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readingOrder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right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readingOrder="1"/>
    </xf>
    <xf numFmtId="0" fontId="10" fillId="0" borderId="6" xfId="0" applyFont="1" applyBorder="1" applyAlignment="1">
      <alignment horizontal="center" vertical="center" readingOrder="1"/>
    </xf>
    <xf numFmtId="0" fontId="10" fillId="0" borderId="3" xfId="0" applyFont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10" fillId="0" borderId="3" xfId="0" applyFont="1" applyFill="1" applyBorder="1" applyAlignment="1">
      <alignment horizontal="center" vertical="center" wrapText="1" readingOrder="1"/>
    </xf>
    <xf numFmtId="0" fontId="10" fillId="0" borderId="6" xfId="0" applyFont="1" applyFill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5" fillId="0" borderId="0" xfId="0" applyFont="1" applyBorder="1" applyAlignment="1"/>
    <xf numFmtId="0" fontId="11" fillId="0" borderId="4" xfId="0" applyFont="1" applyBorder="1" applyAlignment="1">
      <alignment horizontal="center" vertical="center" readingOrder="1"/>
    </xf>
    <xf numFmtId="0" fontId="11" fillId="0" borderId="2" xfId="0" applyFont="1" applyBorder="1" applyAlignment="1">
      <alignment horizontal="center" vertical="center" readingOrder="1"/>
    </xf>
    <xf numFmtId="0" fontId="6" fillId="0" borderId="0" xfId="0" applyFont="1" applyBorder="1" applyAlignment="1"/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7"/>
  <sheetViews>
    <sheetView tabSelected="1" zoomScale="90" zoomScaleNormal="90" zoomScalePageLayoutView="50" workbookViewId="0">
      <selection activeCell="B14" sqref="B14:L14"/>
    </sheetView>
  </sheetViews>
  <sheetFormatPr defaultRowHeight="12.75" x14ac:dyDescent="0.2"/>
  <cols>
    <col min="1" max="1" width="13.7109375" style="2" customWidth="1"/>
    <col min="2" max="2" width="5" style="2" customWidth="1"/>
    <col min="3" max="3" width="32.5703125" style="2" customWidth="1"/>
    <col min="4" max="4" width="11.42578125" style="2" customWidth="1"/>
    <col min="5" max="5" width="10.85546875" style="2" customWidth="1"/>
    <col min="6" max="6" width="13.7109375" style="2" customWidth="1"/>
    <col min="7" max="7" width="12.5703125" style="2" customWidth="1"/>
    <col min="8" max="8" width="13.28515625" style="2" customWidth="1"/>
    <col min="9" max="9" width="15.85546875" style="2" customWidth="1"/>
    <col min="10" max="10" width="13.42578125" style="2" customWidth="1"/>
    <col min="11" max="11" width="14.7109375" style="2" customWidth="1"/>
    <col min="12" max="12" width="13.85546875" style="2" customWidth="1"/>
    <col min="13" max="13" width="11.42578125" style="2" customWidth="1"/>
    <col min="14" max="14" width="5.7109375" style="2" customWidth="1"/>
    <col min="15" max="15" width="0" style="2" hidden="1" customWidth="1"/>
    <col min="16" max="17" width="9.140625" style="2" hidden="1" customWidth="1"/>
    <col min="18" max="32" width="9.140625" style="2" customWidth="1"/>
    <col min="33" max="33" width="9.140625" style="2" hidden="1" customWidth="1"/>
    <col min="34" max="16384" width="9.140625" style="2"/>
  </cols>
  <sheetData>
    <row r="1" spans="1:33" x14ac:dyDescent="0.2">
      <c r="C1" s="3"/>
      <c r="D1" s="3"/>
    </row>
    <row r="2" spans="1:33" x14ac:dyDescent="0.2">
      <c r="C2" s="3"/>
      <c r="D2" s="3"/>
    </row>
    <row r="3" spans="1:33" ht="15" x14ac:dyDescent="0.25">
      <c r="A3" s="26"/>
      <c r="B3" s="26"/>
      <c r="C3" s="27"/>
      <c r="D3" s="27"/>
      <c r="E3" s="26"/>
      <c r="F3" s="56"/>
      <c r="G3" s="56"/>
      <c r="H3" s="56"/>
      <c r="I3" s="56"/>
      <c r="J3" s="56"/>
      <c r="K3" s="56"/>
      <c r="L3" s="56"/>
      <c r="M3" s="16"/>
      <c r="N3" s="16"/>
      <c r="O3" s="16"/>
      <c r="P3" s="16"/>
      <c r="Q3" s="16"/>
    </row>
    <row r="4" spans="1:33" ht="15" x14ac:dyDescent="0.25">
      <c r="A4" s="26"/>
      <c r="B4" s="26"/>
      <c r="C4" s="27"/>
      <c r="D4" s="27"/>
      <c r="E4" s="26"/>
      <c r="F4" s="26"/>
      <c r="G4" s="26"/>
      <c r="H4" s="26"/>
      <c r="I4" s="26"/>
      <c r="J4" s="26"/>
      <c r="K4" s="26"/>
      <c r="L4" s="26"/>
      <c r="M4" s="16"/>
      <c r="N4" s="16"/>
      <c r="O4" s="16"/>
      <c r="P4" s="16"/>
      <c r="Q4" s="16"/>
    </row>
    <row r="5" spans="1:33" ht="30.75" customHeight="1" x14ac:dyDescent="0.25">
      <c r="A5" s="45"/>
      <c r="B5" s="60" t="s">
        <v>3</v>
      </c>
      <c r="C5" s="61"/>
      <c r="D5" s="61"/>
      <c r="E5" s="61"/>
      <c r="F5" s="61"/>
      <c r="G5" s="61"/>
      <c r="H5" s="61"/>
      <c r="I5" s="61"/>
      <c r="J5" s="61"/>
      <c r="K5" s="61"/>
      <c r="L5" s="62"/>
      <c r="M5" s="20"/>
      <c r="N5" s="20"/>
      <c r="O5" s="20"/>
      <c r="P5" s="20"/>
      <c r="Q5" s="20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3" ht="28.5" customHeight="1" x14ac:dyDescent="0.2">
      <c r="A6" s="45"/>
      <c r="B6" s="60" t="s">
        <v>6</v>
      </c>
      <c r="C6" s="61"/>
      <c r="D6" s="61"/>
      <c r="E6" s="62"/>
      <c r="F6" s="57" t="s">
        <v>52</v>
      </c>
      <c r="G6" s="58"/>
      <c r="H6" s="58"/>
      <c r="I6" s="58"/>
      <c r="J6" s="58"/>
      <c r="K6" s="58"/>
      <c r="L6" s="59"/>
      <c r="M6" s="21"/>
      <c r="N6" s="21"/>
      <c r="O6" s="22"/>
      <c r="P6" s="22"/>
      <c r="Q6" s="22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4"/>
    </row>
    <row r="7" spans="1:33" ht="73.5" customHeight="1" x14ac:dyDescent="0.2">
      <c r="A7" s="45"/>
      <c r="B7" s="60" t="s">
        <v>4</v>
      </c>
      <c r="C7" s="61"/>
      <c r="D7" s="61"/>
      <c r="E7" s="62"/>
      <c r="F7" s="60" t="s">
        <v>5</v>
      </c>
      <c r="G7" s="61"/>
      <c r="H7" s="61"/>
      <c r="I7" s="61"/>
      <c r="J7" s="61"/>
      <c r="K7" s="61"/>
      <c r="L7" s="62"/>
      <c r="M7" s="21"/>
      <c r="N7" s="21"/>
      <c r="O7" s="21"/>
      <c r="P7" s="22"/>
      <c r="Q7" s="22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5"/>
    </row>
    <row r="8" spans="1:33" ht="25.5" customHeight="1" x14ac:dyDescent="0.25">
      <c r="A8" s="45"/>
      <c r="B8" s="63" t="s">
        <v>47</v>
      </c>
      <c r="C8" s="64"/>
      <c r="D8" s="64"/>
      <c r="E8" s="64"/>
      <c r="F8" s="64"/>
      <c r="G8" s="64"/>
      <c r="H8" s="64"/>
      <c r="I8" s="64"/>
      <c r="J8" s="64"/>
      <c r="K8" s="64"/>
      <c r="L8" s="65"/>
      <c r="M8" s="17"/>
      <c r="N8" s="17"/>
      <c r="O8" s="17"/>
      <c r="P8" s="16"/>
      <c r="Q8" s="16"/>
    </row>
    <row r="9" spans="1:33" ht="51.75" customHeight="1" x14ac:dyDescent="0.25">
      <c r="A9" s="66" t="s">
        <v>13</v>
      </c>
      <c r="B9" s="68" t="s">
        <v>8</v>
      </c>
      <c r="C9" s="68" t="s">
        <v>10</v>
      </c>
      <c r="D9" s="68" t="s">
        <v>11</v>
      </c>
      <c r="E9" s="70" t="s">
        <v>12</v>
      </c>
      <c r="F9" s="68" t="s">
        <v>14</v>
      </c>
      <c r="G9" s="68" t="s">
        <v>15</v>
      </c>
      <c r="H9" s="68" t="s">
        <v>16</v>
      </c>
      <c r="I9" s="68" t="s">
        <v>0</v>
      </c>
      <c r="J9" s="68" t="s">
        <v>1</v>
      </c>
      <c r="K9" s="68" t="s">
        <v>9</v>
      </c>
      <c r="L9" s="68" t="s">
        <v>2</v>
      </c>
      <c r="M9" s="17"/>
      <c r="N9" s="17"/>
      <c r="O9" s="17"/>
      <c r="P9" s="16"/>
      <c r="Q9" s="16"/>
    </row>
    <row r="10" spans="1:33" ht="32.25" customHeight="1" x14ac:dyDescent="0.25">
      <c r="A10" s="67"/>
      <c r="B10" s="69"/>
      <c r="C10" s="69"/>
      <c r="D10" s="69"/>
      <c r="E10" s="71"/>
      <c r="F10" s="69"/>
      <c r="G10" s="69"/>
      <c r="H10" s="69"/>
      <c r="I10" s="69"/>
      <c r="J10" s="69"/>
      <c r="K10" s="69"/>
      <c r="L10" s="69"/>
      <c r="M10" s="17"/>
      <c r="N10" s="17"/>
      <c r="O10" s="17"/>
      <c r="P10" s="16"/>
      <c r="Q10" s="16"/>
    </row>
    <row r="11" spans="1:33" s="11" customFormat="1" ht="74.25" customHeight="1" x14ac:dyDescent="0.25">
      <c r="A11" s="46" t="s">
        <v>50</v>
      </c>
      <c r="B11" s="46">
        <v>1</v>
      </c>
      <c r="C11" s="55" t="s">
        <v>53</v>
      </c>
      <c r="D11" s="46" t="s">
        <v>49</v>
      </c>
      <c r="E11" s="53">
        <v>1</v>
      </c>
      <c r="F11" s="47">
        <v>15000</v>
      </c>
      <c r="G11" s="47">
        <v>16500</v>
      </c>
      <c r="H11" s="47">
        <v>17000</v>
      </c>
      <c r="I11" s="47">
        <f>AVERAGE(F11:H11)</f>
        <v>16166.666666666666</v>
      </c>
      <c r="J11" s="47">
        <f>SQRT(((SUM((POWER(F11-I11,2)),(POWER(G11-I11,2)),(POWER(H11-I11,2)))/(COLUMNS(F11:H11)-1))))</f>
        <v>1040.8329997330663</v>
      </c>
      <c r="K11" s="47">
        <f>J11/I11*100</f>
        <v>6.4381422663901011</v>
      </c>
      <c r="L11" s="33">
        <f>E11*I11</f>
        <v>16166.666666666666</v>
      </c>
      <c r="M11" s="34"/>
      <c r="N11" s="35"/>
      <c r="O11" s="35"/>
      <c r="P11" s="36"/>
      <c r="Q11" s="37"/>
    </row>
    <row r="12" spans="1:33" ht="19.5" customHeight="1" x14ac:dyDescent="0.25">
      <c r="A12" s="48"/>
      <c r="B12" s="76" t="s">
        <v>7</v>
      </c>
      <c r="C12" s="77"/>
      <c r="D12" s="49"/>
      <c r="E12" s="50"/>
      <c r="F12" s="51">
        <f>F11*E11</f>
        <v>15000</v>
      </c>
      <c r="G12" s="51">
        <f>G11*E11</f>
        <v>16500</v>
      </c>
      <c r="H12" s="51">
        <f>H11*E11</f>
        <v>17000</v>
      </c>
      <c r="I12" s="50"/>
      <c r="J12" s="50"/>
      <c r="K12" s="52"/>
      <c r="L12" s="54">
        <f>L11</f>
        <v>16166.666666666666</v>
      </c>
      <c r="M12" s="23"/>
      <c r="N12" s="16"/>
      <c r="O12" s="16"/>
      <c r="P12" s="16"/>
      <c r="Q12" s="24"/>
    </row>
    <row r="13" spans="1:33" ht="25.5" customHeight="1" x14ac:dyDescent="0.25">
      <c r="A13" s="26"/>
      <c r="B13" s="26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16"/>
      <c r="N13" s="16"/>
      <c r="O13" s="16"/>
      <c r="P13" s="16"/>
      <c r="Q13" s="16"/>
    </row>
    <row r="14" spans="1:33" s="11" customFormat="1" ht="15" customHeight="1" x14ac:dyDescent="0.25">
      <c r="A14" s="30"/>
      <c r="B14" s="79" t="s">
        <v>54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25"/>
      <c r="N14" s="25"/>
      <c r="O14" s="25"/>
      <c r="P14" s="25"/>
      <c r="Q14" s="25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3" ht="15" x14ac:dyDescent="0.25">
      <c r="A15" s="16"/>
      <c r="B15" s="17"/>
      <c r="C15" s="18"/>
      <c r="D15" s="18"/>
      <c r="E15" s="18"/>
      <c r="F15" s="18"/>
      <c r="G15" s="1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9"/>
      <c r="AD15" s="8"/>
      <c r="AE15" s="8"/>
      <c r="AF15" s="8"/>
    </row>
    <row r="16" spans="1:33" ht="15" x14ac:dyDescent="0.25">
      <c r="A16" s="16"/>
      <c r="B16" s="75" t="s">
        <v>51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17"/>
      <c r="N16" s="17"/>
      <c r="O16" s="17"/>
      <c r="P16" s="17"/>
      <c r="Q16" s="17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 ht="15" x14ac:dyDescent="0.25">
      <c r="A17" s="16"/>
      <c r="B17" s="17"/>
      <c r="C17" s="81"/>
      <c r="D17" s="81"/>
      <c r="E17" s="81"/>
      <c r="F17" s="81"/>
      <c r="G17" s="81"/>
      <c r="H17" s="18"/>
      <c r="I17" s="19"/>
      <c r="J17" s="19"/>
      <c r="K17" s="17"/>
      <c r="L17" s="17"/>
      <c r="M17" s="17"/>
      <c r="N17" s="17"/>
      <c r="O17" s="17"/>
      <c r="P17" s="17"/>
      <c r="Q17" s="17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 x14ac:dyDescent="0.2">
      <c r="B18" s="6"/>
      <c r="C18" s="12"/>
      <c r="D18" s="12"/>
      <c r="E18" s="12"/>
      <c r="F18" s="12"/>
      <c r="G18" s="12"/>
      <c r="H18" s="7"/>
      <c r="I18" s="8"/>
      <c r="J18" s="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 x14ac:dyDescent="0.2">
      <c r="B19" s="6"/>
      <c r="C19" s="73"/>
      <c r="D19" s="73"/>
      <c r="E19" s="73"/>
      <c r="F19" s="73"/>
      <c r="G19" s="73"/>
      <c r="H19" s="72"/>
      <c r="I19" s="72"/>
      <c r="J19" s="72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2" x14ac:dyDescent="0.2">
      <c r="B20" s="6"/>
      <c r="C20" s="73"/>
      <c r="D20" s="73"/>
      <c r="E20" s="73"/>
      <c r="F20" s="73"/>
      <c r="G20" s="73"/>
      <c r="H20" s="15"/>
      <c r="I20" s="1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6"/>
      <c r="Z20" s="6"/>
      <c r="AA20" s="6"/>
      <c r="AB20" s="6"/>
      <c r="AC20" s="6"/>
      <c r="AD20" s="6"/>
      <c r="AE20" s="6"/>
      <c r="AF20" s="6"/>
    </row>
    <row r="21" spans="1:32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x14ac:dyDescent="0.2">
      <c r="B22" s="6"/>
      <c r="C22" s="6"/>
      <c r="D22" s="6"/>
      <c r="E22" s="6"/>
      <c r="F22" s="6" t="s">
        <v>48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 x14ac:dyDescent="0.2">
      <c r="B24" s="6"/>
      <c r="C24" s="74"/>
      <c r="D24" s="74"/>
      <c r="E24" s="74"/>
      <c r="F24" s="74"/>
      <c r="G24" s="74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 x14ac:dyDescent="0.2">
      <c r="B25" s="6"/>
      <c r="C25" s="80"/>
      <c r="D25" s="80"/>
      <c r="E25" s="80"/>
      <c r="F25" s="80"/>
      <c r="G25" s="80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 x14ac:dyDescent="0.2">
      <c r="B26" s="6"/>
      <c r="C26" s="73"/>
      <c r="D26" s="73"/>
      <c r="E26" s="73"/>
      <c r="F26" s="73"/>
      <c r="G26" s="73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2" x14ac:dyDescent="0.2">
      <c r="B27" s="6"/>
      <c r="C27" s="73"/>
      <c r="D27" s="73"/>
      <c r="E27" s="73"/>
      <c r="F27" s="73"/>
      <c r="G27" s="73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</sheetData>
  <mergeCells count="31">
    <mergeCell ref="C25:G25"/>
    <mergeCell ref="C26:G26"/>
    <mergeCell ref="C27:G27"/>
    <mergeCell ref="C17:G17"/>
    <mergeCell ref="C19:G19"/>
    <mergeCell ref="H19:J19"/>
    <mergeCell ref="C20:G20"/>
    <mergeCell ref="C24:G24"/>
    <mergeCell ref="J9:J10"/>
    <mergeCell ref="K9:K10"/>
    <mergeCell ref="B16:L16"/>
    <mergeCell ref="B12:C12"/>
    <mergeCell ref="H15:Q15"/>
    <mergeCell ref="F9:F10"/>
    <mergeCell ref="G9:G10"/>
    <mergeCell ref="H9:H10"/>
    <mergeCell ref="I9:I10"/>
    <mergeCell ref="B14:L14"/>
    <mergeCell ref="B8:L8"/>
    <mergeCell ref="A9:A10"/>
    <mergeCell ref="B9:B10"/>
    <mergeCell ref="C9:C10"/>
    <mergeCell ref="D9:D10"/>
    <mergeCell ref="E9:E10"/>
    <mergeCell ref="L9:L10"/>
    <mergeCell ref="F3:L3"/>
    <mergeCell ref="F6:L6"/>
    <mergeCell ref="F7:L7"/>
    <mergeCell ref="B5:L5"/>
    <mergeCell ref="B6:E6"/>
    <mergeCell ref="B7:E7"/>
  </mergeCells>
  <pageMargins left="0.23622047244094491" right="0.23622047244094491" top="0.74803149606299213" bottom="0.74803149606299213" header="3.937007874015748E-2" footer="3.937007874015748E-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topLeftCell="A15" workbookViewId="0">
      <selection activeCell="D32" sqref="D32"/>
    </sheetView>
  </sheetViews>
  <sheetFormatPr defaultRowHeight="15" x14ac:dyDescent="0.25"/>
  <sheetData>
    <row r="1" spans="1:4" ht="90" x14ac:dyDescent="0.25">
      <c r="A1" s="31" t="s">
        <v>17</v>
      </c>
      <c r="B1" s="32">
        <v>2</v>
      </c>
      <c r="C1" s="28">
        <v>770</v>
      </c>
      <c r="D1">
        <f>B1*C1</f>
        <v>1540</v>
      </c>
    </row>
    <row r="2" spans="1:4" ht="90" x14ac:dyDescent="0.25">
      <c r="A2" s="31" t="s">
        <v>18</v>
      </c>
      <c r="B2" s="32">
        <v>2</v>
      </c>
      <c r="C2" s="28">
        <v>920</v>
      </c>
      <c r="D2">
        <f t="shared" ref="D2:D30" si="0">B2*C2</f>
        <v>1840</v>
      </c>
    </row>
    <row r="3" spans="1:4" ht="75" x14ac:dyDescent="0.25">
      <c r="A3" s="31" t="s">
        <v>19</v>
      </c>
      <c r="B3" s="32">
        <v>1</v>
      </c>
      <c r="C3" s="28">
        <v>15850</v>
      </c>
      <c r="D3">
        <f t="shared" si="0"/>
        <v>15850</v>
      </c>
    </row>
    <row r="4" spans="1:4" ht="45" x14ac:dyDescent="0.25">
      <c r="A4" s="31" t="s">
        <v>20</v>
      </c>
      <c r="B4" s="32">
        <v>10</v>
      </c>
      <c r="C4" s="28">
        <v>400</v>
      </c>
      <c r="D4">
        <f t="shared" si="0"/>
        <v>4000</v>
      </c>
    </row>
    <row r="5" spans="1:4" ht="135" x14ac:dyDescent="0.25">
      <c r="A5" s="31" t="s">
        <v>21</v>
      </c>
      <c r="B5" s="32">
        <v>1</v>
      </c>
      <c r="C5" s="28">
        <v>40700</v>
      </c>
      <c r="D5">
        <f t="shared" si="0"/>
        <v>40700</v>
      </c>
    </row>
    <row r="6" spans="1:4" ht="30" x14ac:dyDescent="0.25">
      <c r="A6" s="31" t="s">
        <v>22</v>
      </c>
      <c r="B6" s="32">
        <v>2</v>
      </c>
      <c r="C6" s="28">
        <v>370</v>
      </c>
      <c r="D6">
        <f t="shared" si="0"/>
        <v>740</v>
      </c>
    </row>
    <row r="7" spans="1:4" ht="60" x14ac:dyDescent="0.25">
      <c r="A7" s="31" t="s">
        <v>23</v>
      </c>
      <c r="B7" s="32">
        <v>2</v>
      </c>
      <c r="C7" s="28">
        <v>290</v>
      </c>
      <c r="D7">
        <f t="shared" si="0"/>
        <v>580</v>
      </c>
    </row>
    <row r="8" spans="1:4" ht="60" x14ac:dyDescent="0.25">
      <c r="A8" s="39" t="s">
        <v>24</v>
      </c>
      <c r="B8" s="38">
        <v>1</v>
      </c>
      <c r="C8" s="40">
        <v>10650</v>
      </c>
      <c r="D8">
        <f t="shared" si="0"/>
        <v>10650</v>
      </c>
    </row>
    <row r="9" spans="1:4" ht="45" x14ac:dyDescent="0.25">
      <c r="A9" s="31" t="s">
        <v>25</v>
      </c>
      <c r="B9" s="32">
        <v>2</v>
      </c>
      <c r="C9" s="28">
        <v>670</v>
      </c>
      <c r="D9">
        <f t="shared" si="0"/>
        <v>1340</v>
      </c>
    </row>
    <row r="10" spans="1:4" ht="105" x14ac:dyDescent="0.25">
      <c r="A10" s="31" t="s">
        <v>26</v>
      </c>
      <c r="B10" s="32">
        <v>2</v>
      </c>
      <c r="C10" s="28">
        <v>12710</v>
      </c>
      <c r="D10">
        <f t="shared" si="0"/>
        <v>25420</v>
      </c>
    </row>
    <row r="11" spans="1:4" ht="75" x14ac:dyDescent="0.25">
      <c r="A11" s="31" t="s">
        <v>27</v>
      </c>
      <c r="B11" s="32">
        <v>5</v>
      </c>
      <c r="C11" s="28">
        <v>215</v>
      </c>
      <c r="D11">
        <f t="shared" si="0"/>
        <v>1075</v>
      </c>
    </row>
    <row r="12" spans="1:4" x14ac:dyDescent="0.25">
      <c r="A12" s="43" t="s">
        <v>33</v>
      </c>
      <c r="B12" s="32">
        <v>50</v>
      </c>
      <c r="C12" s="44">
        <v>100</v>
      </c>
      <c r="D12">
        <f t="shared" si="0"/>
        <v>5000</v>
      </c>
    </row>
    <row r="13" spans="1:4" x14ac:dyDescent="0.25">
      <c r="A13" s="43" t="s">
        <v>34</v>
      </c>
      <c r="B13" s="32">
        <v>1</v>
      </c>
      <c r="C13" s="44">
        <v>5730</v>
      </c>
      <c r="D13">
        <f t="shared" si="0"/>
        <v>5730</v>
      </c>
    </row>
    <row r="14" spans="1:4" ht="105" x14ac:dyDescent="0.25">
      <c r="A14" s="31" t="s">
        <v>28</v>
      </c>
      <c r="B14" s="32">
        <v>1</v>
      </c>
      <c r="C14" s="28">
        <v>5670</v>
      </c>
      <c r="D14">
        <f t="shared" si="0"/>
        <v>5670</v>
      </c>
    </row>
    <row r="15" spans="1:4" ht="60" x14ac:dyDescent="0.25">
      <c r="A15" s="31" t="s">
        <v>29</v>
      </c>
      <c r="B15" s="32">
        <v>2</v>
      </c>
      <c r="C15" s="28">
        <v>1570</v>
      </c>
      <c r="D15">
        <f t="shared" si="0"/>
        <v>3140</v>
      </c>
    </row>
    <row r="16" spans="1:4" ht="75" x14ac:dyDescent="0.25">
      <c r="A16" s="31" t="s">
        <v>30</v>
      </c>
      <c r="B16" s="32">
        <v>2</v>
      </c>
      <c r="C16" s="28">
        <v>15770</v>
      </c>
      <c r="D16">
        <f t="shared" si="0"/>
        <v>31540</v>
      </c>
    </row>
    <row r="17" spans="1:4" ht="45" x14ac:dyDescent="0.25">
      <c r="A17" s="31" t="s">
        <v>31</v>
      </c>
      <c r="B17" s="32">
        <v>1</v>
      </c>
      <c r="C17" s="28">
        <v>10480</v>
      </c>
      <c r="D17">
        <f t="shared" si="0"/>
        <v>10480</v>
      </c>
    </row>
    <row r="18" spans="1:4" ht="90" x14ac:dyDescent="0.25">
      <c r="A18" s="31" t="s">
        <v>32</v>
      </c>
      <c r="B18" s="32">
        <v>2</v>
      </c>
      <c r="C18" s="28">
        <v>5080</v>
      </c>
      <c r="D18">
        <f t="shared" si="0"/>
        <v>10160</v>
      </c>
    </row>
    <row r="19" spans="1:4" ht="45" x14ac:dyDescent="0.25">
      <c r="A19" s="31" t="s">
        <v>35</v>
      </c>
      <c r="B19" s="32">
        <v>1</v>
      </c>
      <c r="C19" s="28">
        <v>2200</v>
      </c>
      <c r="D19">
        <f t="shared" si="0"/>
        <v>2200</v>
      </c>
    </row>
    <row r="20" spans="1:4" ht="60" x14ac:dyDescent="0.25">
      <c r="A20" s="31" t="s">
        <v>36</v>
      </c>
      <c r="B20" s="32">
        <v>1</v>
      </c>
      <c r="C20" s="28">
        <v>130</v>
      </c>
      <c r="D20">
        <f t="shared" si="0"/>
        <v>130</v>
      </c>
    </row>
    <row r="21" spans="1:4" ht="135" x14ac:dyDescent="0.25">
      <c r="A21" s="31" t="s">
        <v>37</v>
      </c>
      <c r="B21" s="32">
        <v>1</v>
      </c>
      <c r="C21" s="28">
        <v>90</v>
      </c>
      <c r="D21">
        <f t="shared" si="0"/>
        <v>90</v>
      </c>
    </row>
    <row r="22" spans="1:4" ht="105" x14ac:dyDescent="0.25">
      <c r="A22" s="31" t="s">
        <v>38</v>
      </c>
      <c r="B22" s="32">
        <v>10</v>
      </c>
      <c r="C22" s="28">
        <v>50</v>
      </c>
      <c r="D22">
        <f t="shared" si="0"/>
        <v>500</v>
      </c>
    </row>
    <row r="23" spans="1:4" ht="120" x14ac:dyDescent="0.25">
      <c r="A23" s="31" t="s">
        <v>39</v>
      </c>
      <c r="B23" s="32">
        <v>30</v>
      </c>
      <c r="C23" s="28">
        <v>80</v>
      </c>
      <c r="D23">
        <f t="shared" si="0"/>
        <v>2400</v>
      </c>
    </row>
    <row r="24" spans="1:4" ht="135" x14ac:dyDescent="0.25">
      <c r="A24" s="31" t="s">
        <v>40</v>
      </c>
      <c r="B24" s="32">
        <v>1</v>
      </c>
      <c r="C24" s="28">
        <v>240</v>
      </c>
      <c r="D24">
        <f t="shared" si="0"/>
        <v>240</v>
      </c>
    </row>
    <row r="25" spans="1:4" ht="105" x14ac:dyDescent="0.25">
      <c r="A25" s="31" t="s">
        <v>41</v>
      </c>
      <c r="B25" s="32">
        <v>1</v>
      </c>
      <c r="C25" s="28">
        <v>5570</v>
      </c>
      <c r="D25">
        <f t="shared" si="0"/>
        <v>5570</v>
      </c>
    </row>
    <row r="26" spans="1:4" ht="135" x14ac:dyDescent="0.25">
      <c r="A26" s="41" t="s">
        <v>42</v>
      </c>
      <c r="B26" s="42">
        <v>1</v>
      </c>
      <c r="C26" s="28">
        <v>330</v>
      </c>
      <c r="D26">
        <f t="shared" si="0"/>
        <v>330</v>
      </c>
    </row>
    <row r="27" spans="1:4" ht="135" x14ac:dyDescent="0.25">
      <c r="A27" s="31" t="s">
        <v>43</v>
      </c>
      <c r="B27" s="32">
        <v>1</v>
      </c>
      <c r="C27" s="28">
        <v>29030</v>
      </c>
      <c r="D27">
        <f t="shared" si="0"/>
        <v>29030</v>
      </c>
    </row>
    <row r="28" spans="1:4" ht="45" x14ac:dyDescent="0.25">
      <c r="A28" s="31" t="s">
        <v>44</v>
      </c>
      <c r="B28" s="32">
        <v>3</v>
      </c>
      <c r="C28" s="28">
        <v>580</v>
      </c>
      <c r="D28">
        <f t="shared" si="0"/>
        <v>1740</v>
      </c>
    </row>
    <row r="29" spans="1:4" ht="90" x14ac:dyDescent="0.25">
      <c r="A29" s="31" t="s">
        <v>45</v>
      </c>
      <c r="B29" s="32">
        <v>15</v>
      </c>
      <c r="C29" s="28">
        <v>110</v>
      </c>
      <c r="D29">
        <f t="shared" si="0"/>
        <v>1650</v>
      </c>
    </row>
    <row r="30" spans="1:4" ht="120" x14ac:dyDescent="0.25">
      <c r="A30" s="31" t="s">
        <v>46</v>
      </c>
      <c r="B30" s="32">
        <v>20</v>
      </c>
      <c r="C30" s="28">
        <v>90</v>
      </c>
      <c r="D30">
        <f t="shared" si="0"/>
        <v>1800</v>
      </c>
    </row>
    <row r="31" spans="1:4" x14ac:dyDescent="0.25">
      <c r="D31">
        <f>SUM(D1:D30)</f>
        <v>221135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2026-05-13T07:16:10Z</dcterms:modified>
</cp:coreProperties>
</file>