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5\files\13.KS\ЗАКУПКИ 2026\Закупки по 44-ФЗ\БЕРЁЗКА 44-ФЗ\23. Авторский надзор кап ремонта фасада\итог авторский надзор\"/>
    </mc:Choice>
  </mc:AlternateContent>
  <bookViews>
    <workbookView xWindow="0" yWindow="0" windowWidth="28800" windowHeight="12735"/>
  </bookViews>
  <sheets>
    <sheet name="Смета контракта" sheetId="2" r:id="rId1"/>
  </sheets>
  <definedNames>
    <definedName name="_xlnm.Print_Titles" localSheetId="0">'Смета контракта'!$12:$12</definedName>
    <definedName name="_xlnm.Print_Area" localSheetId="0">'Смета контракта'!$A$1:$I$50</definedName>
  </definedNames>
  <calcPr calcId="152511" fullPrecision="0"/>
</workbook>
</file>

<file path=xl/calcChain.xml><?xml version="1.0" encoding="utf-8"?>
<calcChain xmlns="http://schemas.openxmlformats.org/spreadsheetml/2006/main">
  <c r="H24" i="2" l="1"/>
  <c r="H13" i="2"/>
  <c r="G24" i="2" l="1"/>
  <c r="G13" i="2"/>
  <c r="H35" i="2"/>
  <c r="H21" i="2"/>
  <c r="H38" i="2" l="1"/>
  <c r="H36" i="2"/>
  <c r="H37" i="2" s="1"/>
  <c r="H22" i="2"/>
  <c r="H23" i="2" s="1"/>
  <c r="H39" i="2" l="1"/>
  <c r="H40" i="2" s="1"/>
  <c r="S38" i="2" l="1"/>
  <c r="S44" i="2" s="1"/>
  <c r="S40" i="2" l="1"/>
  <c r="S46" i="2" s="1"/>
  <c r="S49" i="2" l="1"/>
  <c r="S50" i="2" s="1"/>
</calcChain>
</file>

<file path=xl/sharedStrings.xml><?xml version="1.0" encoding="utf-8"?>
<sst xmlns="http://schemas.openxmlformats.org/spreadsheetml/2006/main" count="63" uniqueCount="49">
  <si>
    <t>Проект сметы контракта</t>
  </si>
  <si>
    <t/>
  </si>
  <si>
    <t>(наименование объекта)</t>
  </si>
  <si>
    <t>№п/п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</si>
  <si>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</si>
  <si>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</si>
  <si>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</si>
  <si>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Цена на единицу измерения, без НДС руб.</t>
  </si>
  <si>
    <t>Стоимость всего, руб</t>
  </si>
  <si>
    <t>Страна происхождения оборудования</t>
  </si>
  <si>
    <t>1</t>
  </si>
  <si>
    <t>ЛС БН Поз.: 1, 2</t>
  </si>
  <si>
    <t>Разработка рабочей документации</t>
  </si>
  <si>
    <t>шт</t>
  </si>
  <si>
    <t>Всего с НДС</t>
  </si>
  <si>
    <t>2</t>
  </si>
  <si>
    <t>3</t>
  </si>
  <si>
    <t>Итого по смете</t>
  </si>
  <si>
    <t>Сумма НДС (ставка 20%) по позициям:1, 1-2, 1-3, 1-2, 1-2, 1-2, 1-2, 1-2, 1, 1-3, 1-4, 1, 1-2, 1-2, 1-20, 1, 1-5, 1-5, 1-2, 1-2, 1, 1, 1, 1-2, 1-5, 1-2, 1, 1-2, 1-3, 1, 1, 1, 1, 1, 1, 1, 1, 1-2, 1, 1, 1, 1-8, 1-2, 1, 1-9, 1, 1-3, 1-6, 1-4, 1-28, 1-2, 1-4, 1-3, 1, 1, 1</t>
  </si>
  <si>
    <t>Итого:</t>
  </si>
  <si>
    <t>Всего с НДС:</t>
  </si>
  <si>
    <t>Демонтаж внутренней отделки</t>
  </si>
  <si>
    <t>Приямки</t>
  </si>
  <si>
    <t>Козырьки</t>
  </si>
  <si>
    <t>Освещение</t>
  </si>
  <si>
    <t>4</t>
  </si>
  <si>
    <t>5</t>
  </si>
  <si>
    <t>6</t>
  </si>
  <si>
    <t>7</t>
  </si>
  <si>
    <t>8</t>
  </si>
  <si>
    <t>9</t>
  </si>
  <si>
    <t>Кровля</t>
  </si>
  <si>
    <t>Сумма НДС 22%:</t>
  </si>
  <si>
    <t>Демонтажные работы (фасад)</t>
  </si>
  <si>
    <t>Мероприятия по устранению дефектов фасадов здания.</t>
  </si>
  <si>
    <t>Облицовка стен фасада плиткой</t>
  </si>
  <si>
    <t>Вентилируемы фасад</t>
  </si>
  <si>
    <t>12</t>
  </si>
  <si>
    <t>Окна и решетки</t>
  </si>
  <si>
    <t xml:space="preserve">Двери </t>
  </si>
  <si>
    <t>Ворота</t>
  </si>
  <si>
    <t xml:space="preserve">Непредвиденные расходы и затраты </t>
  </si>
  <si>
    <t>Водосток</t>
  </si>
  <si>
    <t>Поручни и полы</t>
  </si>
  <si>
    <t>Строительно-монтажные работы, выполняемые в 2026 году, в т.ч.:</t>
  </si>
  <si>
    <t>Строительно-монтажные работы, выполняемые в 2027 году, в т.ч.:</t>
  </si>
  <si>
    <t>1.</t>
  </si>
  <si>
    <t>2.</t>
  </si>
  <si>
    <t xml:space="preserve">Оказание услуг по осуществлению авторского надзора за выполнением комплекса работ по капитальному ремонту фасада здания ФБУЗ ФЦГиЭ Роспотребнадзора, по адресу: г. Москва, Варшавское шоссе, д. 19А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</si>
</sst>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0000000"/>
    <numFmt numFmtId="166" formatCode="dd/mm/yy;@"/>
    <numFmt numFmtId="167" formatCode="0.00000000000000000000"/>
  </numFmts>
  <fonts count="12" x14ac:knownFonts="1">
    <font>
      <sz val="11"/>
      <color rgb="FF000000"/>
      <name val="Calibri"/>
      <charset val="204"/>
    </font>
    <font>
      <sz val="9"/>
      <name val="Calibri"/>
      <family val="2"/>
      <charset val="204"/>
    </font>
    <font>
      <sz val="10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i/>
      <sz val="9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6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right"/>
    </xf>
    <xf numFmtId="165" fontId="4" fillId="0" borderId="0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wrapText="1"/>
    </xf>
    <xf numFmtId="49" fontId="2" fillId="0" borderId="4" xfId="0" applyNumberFormat="1" applyFont="1" applyFill="1" applyBorder="1" applyAlignment="1" applyProtection="1">
      <alignment horizontal="center" vertical="top"/>
    </xf>
    <xf numFmtId="1" fontId="2" fillId="0" borderId="4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horizontal="center" vertical="top"/>
    </xf>
    <xf numFmtId="4" fontId="6" fillId="0" borderId="3" xfId="0" applyNumberFormat="1" applyFont="1" applyFill="1" applyBorder="1" applyAlignment="1" applyProtection="1">
      <alignment horizontal="right" vertical="top"/>
    </xf>
    <xf numFmtId="0" fontId="2" fillId="0" borderId="3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4" fontId="2" fillId="0" borderId="3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164" fontId="0" fillId="0" borderId="3" xfId="1" applyFont="1" applyFill="1" applyBorder="1"/>
    <xf numFmtId="4" fontId="0" fillId="0" borderId="0" xfId="0" applyNumberFormat="1" applyFill="1"/>
    <xf numFmtId="0" fontId="0" fillId="0" borderId="0" xfId="0" applyFill="1"/>
    <xf numFmtId="0" fontId="2" fillId="0" borderId="3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Alignment="1">
      <alignment horizontal="right"/>
    </xf>
    <xf numFmtId="164" fontId="0" fillId="0" borderId="0" xfId="1" applyFont="1" applyFill="1"/>
    <xf numFmtId="167" fontId="0" fillId="0" borderId="0" xfId="0" applyNumberFormat="1" applyFill="1"/>
    <xf numFmtId="4" fontId="5" fillId="0" borderId="0" xfId="0" applyNumberFormat="1" applyFont="1" applyFill="1"/>
    <xf numFmtId="0" fontId="5" fillId="0" borderId="0" xfId="0" applyFont="1" applyFill="1"/>
    <xf numFmtId="49" fontId="6" fillId="0" borderId="4" xfId="0" applyNumberFormat="1" applyFont="1" applyFill="1" applyBorder="1" applyAlignment="1" applyProtection="1">
      <alignment horizontal="center" vertical="top"/>
    </xf>
    <xf numFmtId="1" fontId="6" fillId="0" borderId="4" xfId="0" applyNumberFormat="1" applyFont="1" applyFill="1" applyBorder="1" applyAlignment="1" applyProtection="1">
      <alignment horizontal="center" vertical="top"/>
    </xf>
    <xf numFmtId="164" fontId="5" fillId="0" borderId="3" xfId="1" applyFont="1" applyFill="1" applyBorder="1"/>
    <xf numFmtId="164" fontId="6" fillId="0" borderId="4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49" fontId="6" fillId="0" borderId="0" xfId="0" applyNumberFormat="1" applyFont="1" applyFill="1" applyBorder="1" applyAlignment="1" applyProtection="1">
      <alignment horizontal="right" vertical="top" wrapText="1"/>
    </xf>
    <xf numFmtId="4" fontId="6" fillId="0" borderId="0" xfId="0" applyNumberFormat="1" applyFont="1" applyFill="1" applyBorder="1" applyAlignment="1" applyProtection="1">
      <alignment horizontal="right" vertical="top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9" fontId="6" fillId="2" borderId="4" xfId="0" applyNumberFormat="1" applyFont="1" applyFill="1" applyBorder="1" applyAlignment="1" applyProtection="1">
      <alignment horizontal="center" vertical="top"/>
    </xf>
    <xf numFmtId="1" fontId="6" fillId="2" borderId="4" xfId="0" applyNumberFormat="1" applyFont="1" applyFill="1" applyBorder="1" applyAlignment="1" applyProtection="1">
      <alignment horizontal="center" vertical="top"/>
    </xf>
    <xf numFmtId="164" fontId="6" fillId="2" borderId="4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/>
    </xf>
    <xf numFmtId="49" fontId="2" fillId="0" borderId="4" xfId="0" applyNumberFormat="1" applyFont="1" applyFill="1" applyBorder="1" applyAlignment="1" applyProtection="1">
      <alignment horizontal="right" vertical="top" wrapText="1"/>
    </xf>
    <xf numFmtId="49" fontId="2" fillId="0" borderId="6" xfId="0" applyNumberFormat="1" applyFont="1" applyFill="1" applyBorder="1" applyAlignment="1" applyProtection="1">
      <alignment horizontal="right" vertical="top" wrapText="1"/>
    </xf>
    <xf numFmtId="49" fontId="2" fillId="0" borderId="7" xfId="0" applyNumberFormat="1" applyFont="1" applyFill="1" applyBorder="1" applyAlignment="1" applyProtection="1">
      <alignment horizontal="right" vertical="top" wrapText="1"/>
    </xf>
    <xf numFmtId="0" fontId="6" fillId="2" borderId="6" xfId="0" applyNumberFormat="1" applyFont="1" applyFill="1" applyBorder="1" applyAlignment="1" applyProtection="1">
      <alignment horizontal="center"/>
    </xf>
    <xf numFmtId="0" fontId="6" fillId="2" borderId="7" xfId="0" applyNumberFormat="1" applyFont="1" applyFill="1" applyBorder="1" applyAlignment="1" applyProtection="1">
      <alignment horizontal="center"/>
    </xf>
    <xf numFmtId="0" fontId="6" fillId="2" borderId="8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top"/>
    </xf>
    <xf numFmtId="49" fontId="6" fillId="0" borderId="7" xfId="0" applyNumberFormat="1" applyFont="1" applyFill="1" applyBorder="1" applyAlignment="1" applyProtection="1">
      <alignment horizontal="right" vertical="top" wrapText="1"/>
    </xf>
    <xf numFmtId="49" fontId="6" fillId="0" borderId="8" xfId="0" applyNumberFormat="1" applyFont="1" applyFill="1" applyBorder="1" applyAlignment="1" applyProtection="1">
      <alignment horizontal="right" vertical="top" wrapText="1"/>
    </xf>
    <xf numFmtId="49" fontId="2" fillId="0" borderId="8" xfId="0" applyNumberFormat="1" applyFont="1" applyFill="1" applyBorder="1" applyAlignment="1" applyProtection="1">
      <alignment horizontal="right" vertical="top" wrapText="1"/>
    </xf>
    <xf numFmtId="49" fontId="6" fillId="0" borderId="6" xfId="0" applyNumberFormat="1" applyFont="1" applyFill="1" applyBorder="1" applyAlignment="1" applyProtection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topLeftCell="A4" zoomScale="85" zoomScaleNormal="85" zoomScaleSheetLayoutView="85" workbookViewId="0">
      <selection activeCell="I10" sqref="I10:I11"/>
    </sheetView>
  </sheetViews>
  <sheetFormatPr defaultColWidth="8.85546875" defaultRowHeight="15" customHeight="1" x14ac:dyDescent="0.25"/>
  <cols>
    <col min="1" max="1" width="7.42578125" style="1" customWidth="1"/>
    <col min="2" max="2" width="24" style="25" customWidth="1"/>
    <col min="3" max="3" width="22.7109375" style="25" customWidth="1"/>
    <col min="4" max="4" width="12.140625" style="25" customWidth="1"/>
    <col min="5" max="5" width="10.7109375" style="25" customWidth="1"/>
    <col min="6" max="6" width="11.28515625" style="25" customWidth="1"/>
    <col min="7" max="7" width="21.85546875" style="25" customWidth="1"/>
    <col min="8" max="8" width="22.85546875" style="25" customWidth="1"/>
    <col min="9" max="9" width="20.85546875" style="25" customWidth="1"/>
    <col min="10" max="11" width="176.28515625" style="2" hidden="1" customWidth="1"/>
    <col min="12" max="12" width="29.28515625" style="2" hidden="1" customWidth="1"/>
    <col min="13" max="13" width="69" style="2" hidden="1" customWidth="1"/>
    <col min="14" max="18" width="131.42578125" style="2" hidden="1" customWidth="1"/>
    <col min="19" max="19" width="27.28515625" style="24" hidden="1" customWidth="1"/>
    <col min="20" max="20" width="20.28515625" style="24" hidden="1" customWidth="1"/>
    <col min="21" max="22" width="13" style="24" bestFit="1" customWidth="1"/>
    <col min="23" max="23" width="18.140625" style="24" customWidth="1"/>
    <col min="24" max="16384" width="8.85546875" style="25"/>
  </cols>
  <sheetData>
    <row r="1" spans="1:23" ht="15" customHeight="1" x14ac:dyDescent="0.25">
      <c r="A1" s="25"/>
      <c r="I1" s="27"/>
      <c r="S1" s="25"/>
      <c r="T1" s="25"/>
    </row>
    <row r="2" spans="1:23" x14ac:dyDescent="0.25">
      <c r="I2" s="27"/>
      <c r="S2" s="25"/>
      <c r="T2" s="25"/>
    </row>
    <row r="3" spans="1:23" x14ac:dyDescent="0.25">
      <c r="B3" s="4"/>
      <c r="C3" s="4"/>
      <c r="D3" s="4"/>
      <c r="E3" s="4"/>
      <c r="F3" s="3"/>
      <c r="S3" s="25"/>
      <c r="T3" s="25"/>
    </row>
    <row r="4" spans="1:23" ht="21" customHeight="1" x14ac:dyDescent="0.25">
      <c r="A4" s="53" t="s">
        <v>0</v>
      </c>
      <c r="B4" s="53"/>
      <c r="C4" s="53"/>
      <c r="D4" s="53"/>
      <c r="E4" s="53"/>
      <c r="F4" s="53"/>
      <c r="G4" s="53"/>
      <c r="H4" s="53"/>
      <c r="I4" s="53"/>
      <c r="S4" s="25"/>
      <c r="T4" s="25"/>
    </row>
    <row r="5" spans="1:23" x14ac:dyDescent="0.25">
      <c r="S5" s="25"/>
      <c r="T5" s="25"/>
    </row>
    <row r="6" spans="1:23" ht="44.25" customHeight="1" x14ac:dyDescent="0.25">
      <c r="A6" s="54" t="s">
        <v>48</v>
      </c>
      <c r="B6" s="54"/>
      <c r="C6" s="54"/>
      <c r="D6" s="54"/>
      <c r="E6" s="54"/>
      <c r="F6" s="54"/>
      <c r="G6" s="54"/>
      <c r="H6" s="54"/>
      <c r="I6" s="54"/>
      <c r="J6" s="2" t="s">
        <v>1</v>
      </c>
      <c r="S6" s="25"/>
      <c r="T6" s="25"/>
    </row>
    <row r="7" spans="1:23" x14ac:dyDescent="0.25">
      <c r="A7" s="55" t="s">
        <v>2</v>
      </c>
      <c r="B7" s="55"/>
      <c r="C7" s="55"/>
      <c r="D7" s="55"/>
      <c r="E7" s="55"/>
      <c r="F7" s="55"/>
      <c r="G7" s="55"/>
      <c r="H7" s="55"/>
      <c r="I7" s="55"/>
      <c r="S7" s="25"/>
      <c r="T7" s="25"/>
    </row>
    <row r="8" spans="1:23" x14ac:dyDescent="0.25">
      <c r="A8" s="5"/>
      <c r="B8" s="5"/>
      <c r="C8" s="5"/>
      <c r="D8" s="5"/>
      <c r="E8" s="5"/>
      <c r="F8" s="5"/>
      <c r="G8" s="5"/>
      <c r="H8" s="5"/>
      <c r="I8" s="5"/>
    </row>
    <row r="9" spans="1:23" ht="15" customHeight="1" x14ac:dyDescent="0.25">
      <c r="A9" s="5"/>
      <c r="B9" s="5"/>
      <c r="C9" s="5"/>
      <c r="D9" s="5"/>
      <c r="E9" s="5"/>
      <c r="F9" s="5"/>
      <c r="G9" s="6"/>
      <c r="H9" s="7"/>
      <c r="I9" s="5"/>
    </row>
    <row r="10" spans="1:23" ht="26.25" customHeight="1" x14ac:dyDescent="0.25">
      <c r="A10" s="56" t="s">
        <v>3</v>
      </c>
      <c r="B10" s="56" t="s">
        <v>4</v>
      </c>
      <c r="C10" s="56"/>
      <c r="D10" s="56"/>
      <c r="E10" s="56" t="s">
        <v>5</v>
      </c>
      <c r="F10" s="56" t="s">
        <v>6</v>
      </c>
      <c r="G10" s="57" t="s">
        <v>7</v>
      </c>
      <c r="H10" s="57" t="s">
        <v>8</v>
      </c>
      <c r="I10" s="56" t="s">
        <v>9</v>
      </c>
    </row>
    <row r="11" spans="1:23" ht="32.25" customHeight="1" x14ac:dyDescent="0.25">
      <c r="A11" s="56"/>
      <c r="B11" s="56"/>
      <c r="C11" s="56"/>
      <c r="D11" s="56"/>
      <c r="E11" s="56"/>
      <c r="F11" s="56"/>
      <c r="G11" s="58"/>
      <c r="H11" s="58"/>
      <c r="I11" s="56"/>
    </row>
    <row r="12" spans="1:23" x14ac:dyDescent="0.25">
      <c r="A12" s="8">
        <v>1</v>
      </c>
      <c r="B12" s="46">
        <v>3</v>
      </c>
      <c r="C12" s="46"/>
      <c r="D12" s="46"/>
      <c r="E12" s="26">
        <v>4</v>
      </c>
      <c r="F12" s="26">
        <v>5</v>
      </c>
      <c r="G12" s="26">
        <v>6</v>
      </c>
      <c r="H12" s="26">
        <v>7</v>
      </c>
      <c r="I12" s="8">
        <v>8</v>
      </c>
    </row>
    <row r="13" spans="1:23" s="31" customFormat="1" x14ac:dyDescent="0.25">
      <c r="A13" s="39" t="s">
        <v>46</v>
      </c>
      <c r="B13" s="50" t="s">
        <v>44</v>
      </c>
      <c r="C13" s="51"/>
      <c r="D13" s="52"/>
      <c r="E13" s="40" t="s">
        <v>13</v>
      </c>
      <c r="F13" s="41">
        <v>1</v>
      </c>
      <c r="G13" s="42">
        <f>H13</f>
        <v>79464.77</v>
      </c>
      <c r="H13" s="42">
        <f>96947.02/1.22</f>
        <v>79464.77</v>
      </c>
      <c r="I13" s="39"/>
      <c r="J13" s="9"/>
      <c r="K13" s="9"/>
      <c r="L13" s="9"/>
      <c r="M13" s="9"/>
      <c r="N13" s="9"/>
      <c r="O13" s="9"/>
      <c r="P13" s="9"/>
      <c r="Q13" s="9"/>
      <c r="R13" s="9"/>
      <c r="S13" s="30"/>
      <c r="T13" s="30"/>
      <c r="U13" s="30"/>
      <c r="V13" s="30"/>
      <c r="W13" s="30"/>
    </row>
    <row r="14" spans="1:23" ht="15" customHeight="1" x14ac:dyDescent="0.25">
      <c r="A14" s="10" t="s">
        <v>10</v>
      </c>
      <c r="B14" s="47" t="s">
        <v>33</v>
      </c>
      <c r="C14" s="47"/>
      <c r="D14" s="47"/>
      <c r="E14" s="10"/>
      <c r="F14" s="11"/>
      <c r="G14" s="23"/>
      <c r="H14" s="18"/>
      <c r="I14" s="12"/>
      <c r="K14" s="9"/>
      <c r="L14" s="13" t="s">
        <v>11</v>
      </c>
      <c r="M14" s="13" t="s">
        <v>12</v>
      </c>
    </row>
    <row r="15" spans="1:23" ht="15" customHeight="1" x14ac:dyDescent="0.25">
      <c r="A15" s="10" t="s">
        <v>15</v>
      </c>
      <c r="B15" s="48" t="s">
        <v>21</v>
      </c>
      <c r="C15" s="49"/>
      <c r="D15" s="49"/>
      <c r="E15" s="10"/>
      <c r="F15" s="11"/>
      <c r="G15" s="23"/>
      <c r="H15" s="18"/>
      <c r="I15" s="12"/>
      <c r="K15" s="9"/>
      <c r="L15" s="13"/>
      <c r="M15" s="13"/>
    </row>
    <row r="16" spans="1:23" ht="15" customHeight="1" x14ac:dyDescent="0.25">
      <c r="A16" s="10" t="s">
        <v>16</v>
      </c>
      <c r="B16" s="48" t="s">
        <v>22</v>
      </c>
      <c r="C16" s="49"/>
      <c r="D16" s="49"/>
      <c r="E16" s="10"/>
      <c r="F16" s="11"/>
      <c r="G16" s="23"/>
      <c r="H16" s="18"/>
      <c r="I16" s="12"/>
      <c r="K16" s="9"/>
      <c r="L16" s="13"/>
      <c r="M16" s="13"/>
    </row>
    <row r="17" spans="1:23" ht="15" customHeight="1" x14ac:dyDescent="0.25">
      <c r="A17" s="10" t="s">
        <v>25</v>
      </c>
      <c r="B17" s="48" t="s">
        <v>23</v>
      </c>
      <c r="C17" s="49"/>
      <c r="D17" s="49"/>
      <c r="E17" s="10"/>
      <c r="F17" s="11"/>
      <c r="G17" s="23"/>
      <c r="H17" s="18"/>
      <c r="I17" s="12"/>
      <c r="K17" s="9"/>
      <c r="L17" s="13"/>
      <c r="M17" s="13"/>
    </row>
    <row r="18" spans="1:23" ht="15" hidden="1" customHeight="1" x14ac:dyDescent="0.25">
      <c r="A18" s="10" t="s">
        <v>26</v>
      </c>
      <c r="B18" s="48"/>
      <c r="C18" s="49"/>
      <c r="D18" s="49"/>
      <c r="E18" s="10"/>
      <c r="F18" s="11"/>
      <c r="G18" s="23"/>
      <c r="H18" s="18"/>
      <c r="I18" s="12"/>
      <c r="K18" s="9"/>
      <c r="L18" s="13"/>
      <c r="M18" s="13"/>
    </row>
    <row r="19" spans="1:23" ht="15" customHeight="1" x14ac:dyDescent="0.25">
      <c r="A19" s="10" t="s">
        <v>26</v>
      </c>
      <c r="B19" s="48" t="s">
        <v>42</v>
      </c>
      <c r="C19" s="49"/>
      <c r="D19" s="49"/>
      <c r="E19" s="10"/>
      <c r="F19" s="11"/>
      <c r="G19" s="23"/>
      <c r="H19" s="18"/>
      <c r="I19" s="12"/>
      <c r="K19" s="9"/>
      <c r="L19" s="13"/>
      <c r="M19" s="13"/>
    </row>
    <row r="20" spans="1:23" ht="21" customHeight="1" x14ac:dyDescent="0.25">
      <c r="A20" s="10" t="s">
        <v>27</v>
      </c>
      <c r="B20" s="48" t="s">
        <v>36</v>
      </c>
      <c r="C20" s="49"/>
      <c r="D20" s="49"/>
      <c r="E20" s="10"/>
      <c r="F20" s="11"/>
      <c r="G20" s="23"/>
      <c r="H20" s="18"/>
      <c r="I20" s="12"/>
      <c r="K20" s="9"/>
      <c r="L20" s="13"/>
      <c r="M20" s="13"/>
    </row>
    <row r="21" spans="1:23" ht="15.75" customHeight="1" x14ac:dyDescent="0.25">
      <c r="A21" s="10"/>
      <c r="B21" s="48" t="s">
        <v>19</v>
      </c>
      <c r="C21" s="49"/>
      <c r="D21" s="62"/>
      <c r="E21" s="10"/>
      <c r="F21" s="11"/>
      <c r="G21" s="23"/>
      <c r="H21" s="18">
        <f>H13</f>
        <v>79464.77</v>
      </c>
      <c r="I21" s="12"/>
      <c r="K21" s="9"/>
      <c r="L21" s="13"/>
      <c r="M21" s="13"/>
    </row>
    <row r="22" spans="1:23" ht="15.75" customHeight="1" x14ac:dyDescent="0.25">
      <c r="A22" s="10"/>
      <c r="B22" s="48" t="s">
        <v>32</v>
      </c>
      <c r="C22" s="49"/>
      <c r="D22" s="62"/>
      <c r="E22" s="10"/>
      <c r="F22" s="11"/>
      <c r="G22" s="23"/>
      <c r="H22" s="18">
        <f>H21*0.22</f>
        <v>17482.25</v>
      </c>
      <c r="I22" s="12"/>
      <c r="K22" s="9"/>
      <c r="L22" s="13"/>
      <c r="M22" s="13"/>
    </row>
    <row r="23" spans="1:23" s="31" customFormat="1" ht="15.75" customHeight="1" x14ac:dyDescent="0.25">
      <c r="A23" s="32"/>
      <c r="B23" s="63" t="s">
        <v>20</v>
      </c>
      <c r="C23" s="60"/>
      <c r="D23" s="61"/>
      <c r="E23" s="32"/>
      <c r="F23" s="33"/>
      <c r="G23" s="34"/>
      <c r="H23" s="15">
        <f>H21+H22</f>
        <v>96947.02</v>
      </c>
      <c r="I23" s="35"/>
      <c r="J23" s="9"/>
      <c r="K23" s="9"/>
      <c r="L23" s="17"/>
      <c r="M23" s="17"/>
      <c r="N23" s="9"/>
      <c r="O23" s="9"/>
      <c r="P23" s="9"/>
      <c r="Q23" s="9"/>
      <c r="R23" s="9"/>
      <c r="S23" s="30"/>
      <c r="T23" s="30"/>
      <c r="U23" s="30"/>
      <c r="V23" s="30"/>
      <c r="W23" s="30"/>
    </row>
    <row r="24" spans="1:23" s="31" customFormat="1" ht="15" customHeight="1" x14ac:dyDescent="0.25">
      <c r="A24" s="43" t="s">
        <v>47</v>
      </c>
      <c r="B24" s="50" t="s">
        <v>45</v>
      </c>
      <c r="C24" s="51"/>
      <c r="D24" s="52"/>
      <c r="E24" s="43" t="s">
        <v>13</v>
      </c>
      <c r="F24" s="44">
        <v>1</v>
      </c>
      <c r="G24" s="42">
        <f>H24</f>
        <v>126877.13</v>
      </c>
      <c r="H24" s="42">
        <f>154790.1/1.22</f>
        <v>126877.13</v>
      </c>
      <c r="I24" s="45"/>
      <c r="J24" s="9"/>
      <c r="K24" s="9"/>
      <c r="L24" s="17"/>
      <c r="M24" s="17"/>
      <c r="N24" s="9"/>
      <c r="O24" s="9"/>
      <c r="P24" s="9"/>
      <c r="Q24" s="9"/>
      <c r="R24" s="9"/>
      <c r="S24" s="30"/>
      <c r="T24" s="30"/>
      <c r="U24" s="30"/>
      <c r="V24" s="30"/>
      <c r="W24" s="30"/>
    </row>
    <row r="25" spans="1:23" ht="15" customHeight="1" x14ac:dyDescent="0.25">
      <c r="A25" s="10" t="s">
        <v>10</v>
      </c>
      <c r="B25" s="48" t="s">
        <v>43</v>
      </c>
      <c r="C25" s="49"/>
      <c r="D25" s="49"/>
      <c r="E25" s="10"/>
      <c r="F25" s="11"/>
      <c r="G25" s="23"/>
      <c r="H25" s="18"/>
      <c r="I25" s="12"/>
      <c r="K25" s="9"/>
      <c r="L25" s="13"/>
      <c r="M25" s="13"/>
    </row>
    <row r="26" spans="1:23" ht="15" customHeight="1" x14ac:dyDescent="0.25">
      <c r="A26" s="10" t="s">
        <v>15</v>
      </c>
      <c r="B26" s="48" t="s">
        <v>38</v>
      </c>
      <c r="C26" s="49"/>
      <c r="D26" s="62"/>
      <c r="E26" s="10"/>
      <c r="F26" s="11"/>
      <c r="G26" s="23"/>
      <c r="H26" s="18"/>
      <c r="I26" s="12"/>
      <c r="K26" s="9"/>
      <c r="L26" s="13"/>
      <c r="M26" s="13"/>
    </row>
    <row r="27" spans="1:23" ht="15" customHeight="1" x14ac:dyDescent="0.25">
      <c r="A27" s="10" t="s">
        <v>16</v>
      </c>
      <c r="B27" s="48" t="s">
        <v>39</v>
      </c>
      <c r="C27" s="49"/>
      <c r="D27" s="62"/>
      <c r="E27" s="10"/>
      <c r="F27" s="11"/>
      <c r="G27" s="23"/>
      <c r="H27" s="18"/>
      <c r="I27" s="12"/>
      <c r="K27" s="9"/>
      <c r="L27" s="13"/>
      <c r="M27" s="13"/>
    </row>
    <row r="28" spans="1:23" ht="15" customHeight="1" x14ac:dyDescent="0.25">
      <c r="A28" s="10" t="s">
        <v>25</v>
      </c>
      <c r="B28" s="48" t="s">
        <v>40</v>
      </c>
      <c r="C28" s="49"/>
      <c r="D28" s="62"/>
      <c r="E28" s="10"/>
      <c r="F28" s="11"/>
      <c r="G28" s="23"/>
      <c r="H28" s="18"/>
      <c r="I28" s="12"/>
      <c r="K28" s="9"/>
      <c r="L28" s="13"/>
      <c r="M28" s="13"/>
    </row>
    <row r="29" spans="1:23" ht="15" customHeight="1" x14ac:dyDescent="0.25">
      <c r="A29" s="10" t="s">
        <v>26</v>
      </c>
      <c r="B29" s="48" t="s">
        <v>24</v>
      </c>
      <c r="C29" s="49"/>
      <c r="D29" s="49"/>
      <c r="E29" s="10"/>
      <c r="F29" s="11"/>
      <c r="G29" s="23"/>
      <c r="H29" s="18"/>
      <c r="I29" s="12"/>
      <c r="K29" s="9"/>
      <c r="L29" s="13"/>
      <c r="M29" s="13"/>
    </row>
    <row r="30" spans="1:23" ht="15" customHeight="1" x14ac:dyDescent="0.25">
      <c r="A30" s="10" t="s">
        <v>37</v>
      </c>
      <c r="B30" s="48"/>
      <c r="C30" s="49"/>
      <c r="D30" s="49"/>
      <c r="E30" s="10"/>
      <c r="F30" s="11"/>
      <c r="G30" s="23"/>
      <c r="H30" s="18"/>
      <c r="I30" s="12"/>
      <c r="K30" s="9"/>
      <c r="L30" s="13"/>
      <c r="M30" s="13"/>
    </row>
    <row r="31" spans="1:23" ht="15" customHeight="1" x14ac:dyDescent="0.25">
      <c r="A31" s="10" t="s">
        <v>27</v>
      </c>
      <c r="B31" s="48" t="s">
        <v>34</v>
      </c>
      <c r="C31" s="49"/>
      <c r="D31" s="49"/>
      <c r="E31" s="10"/>
      <c r="F31" s="11"/>
      <c r="G31" s="23"/>
      <c r="H31" s="18"/>
      <c r="I31" s="12"/>
      <c r="K31" s="9"/>
      <c r="L31" s="13"/>
      <c r="M31" s="13"/>
    </row>
    <row r="32" spans="1:23" ht="15" customHeight="1" x14ac:dyDescent="0.25">
      <c r="A32" s="10" t="s">
        <v>28</v>
      </c>
      <c r="B32" s="48" t="s">
        <v>35</v>
      </c>
      <c r="C32" s="49"/>
      <c r="D32" s="49"/>
      <c r="E32" s="10"/>
      <c r="F32" s="11"/>
      <c r="G32" s="23"/>
      <c r="H32" s="18"/>
      <c r="I32" s="12"/>
      <c r="K32" s="9"/>
      <c r="L32" s="13"/>
      <c r="M32" s="13"/>
    </row>
    <row r="33" spans="1:23" ht="15" customHeight="1" x14ac:dyDescent="0.25">
      <c r="A33" s="10" t="s">
        <v>29</v>
      </c>
      <c r="B33" s="48" t="s">
        <v>31</v>
      </c>
      <c r="C33" s="49"/>
      <c r="D33" s="49"/>
      <c r="E33" s="10"/>
      <c r="F33" s="11"/>
      <c r="G33" s="23"/>
      <c r="H33" s="18"/>
      <c r="I33" s="12"/>
      <c r="K33" s="9"/>
      <c r="L33" s="13"/>
      <c r="M33" s="13"/>
    </row>
    <row r="34" spans="1:23" ht="15" customHeight="1" x14ac:dyDescent="0.25">
      <c r="A34" s="10" t="s">
        <v>30</v>
      </c>
      <c r="B34" s="48" t="s">
        <v>41</v>
      </c>
      <c r="C34" s="49"/>
      <c r="D34" s="49"/>
      <c r="E34" s="10"/>
      <c r="F34" s="11"/>
      <c r="G34" s="23"/>
      <c r="H34" s="18"/>
      <c r="I34" s="12"/>
      <c r="K34" s="9"/>
      <c r="L34" s="13"/>
      <c r="M34" s="13"/>
    </row>
    <row r="35" spans="1:23" ht="15" customHeight="1" x14ac:dyDescent="0.25">
      <c r="A35" s="10"/>
      <c r="B35" s="48" t="s">
        <v>19</v>
      </c>
      <c r="C35" s="49"/>
      <c r="D35" s="62"/>
      <c r="E35" s="10"/>
      <c r="F35" s="11"/>
      <c r="G35" s="23"/>
      <c r="H35" s="18">
        <f>H24</f>
        <v>126877.13</v>
      </c>
      <c r="I35" s="12"/>
      <c r="K35" s="9"/>
      <c r="L35" s="13"/>
      <c r="M35" s="13"/>
    </row>
    <row r="36" spans="1:23" ht="15" customHeight="1" x14ac:dyDescent="0.25">
      <c r="A36" s="10"/>
      <c r="B36" s="48" t="s">
        <v>32</v>
      </c>
      <c r="C36" s="49"/>
      <c r="D36" s="62"/>
      <c r="E36" s="10"/>
      <c r="F36" s="11"/>
      <c r="G36" s="23"/>
      <c r="H36" s="18">
        <f>H35*0.22</f>
        <v>27912.97</v>
      </c>
      <c r="I36" s="12"/>
      <c r="K36" s="9"/>
      <c r="L36" s="13"/>
      <c r="M36" s="13"/>
    </row>
    <row r="37" spans="1:23" s="31" customFormat="1" ht="15" customHeight="1" x14ac:dyDescent="0.25">
      <c r="A37" s="32"/>
      <c r="B37" s="63" t="s">
        <v>20</v>
      </c>
      <c r="C37" s="60"/>
      <c r="D37" s="61"/>
      <c r="E37" s="32"/>
      <c r="F37" s="33"/>
      <c r="G37" s="34"/>
      <c r="H37" s="15">
        <f>H35+H36</f>
        <v>154790.1</v>
      </c>
      <c r="I37" s="35"/>
      <c r="J37" s="9"/>
      <c r="K37" s="9"/>
      <c r="L37" s="17"/>
      <c r="M37" s="17"/>
      <c r="N37" s="9"/>
      <c r="O37" s="9"/>
      <c r="P37" s="9"/>
      <c r="Q37" s="9"/>
      <c r="R37" s="9"/>
      <c r="S37" s="30"/>
      <c r="T37" s="30"/>
      <c r="U37" s="30"/>
      <c r="V37" s="30"/>
      <c r="W37" s="30"/>
    </row>
    <row r="38" spans="1:23" ht="14.25" customHeight="1" x14ac:dyDescent="0.25">
      <c r="A38" s="14"/>
      <c r="B38" s="60" t="s">
        <v>19</v>
      </c>
      <c r="C38" s="60"/>
      <c r="D38" s="60"/>
      <c r="E38" s="60"/>
      <c r="F38" s="60"/>
      <c r="G38" s="61"/>
      <c r="H38" s="15">
        <f>H35+H21</f>
        <v>206341.9</v>
      </c>
      <c r="I38" s="16"/>
      <c r="P38" s="17" t="s">
        <v>17</v>
      </c>
      <c r="S38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39" spans="1:23" ht="14.25" customHeight="1" x14ac:dyDescent="0.25">
      <c r="A39" s="14"/>
      <c r="B39" s="49" t="s">
        <v>32</v>
      </c>
      <c r="C39" s="49"/>
      <c r="D39" s="49"/>
      <c r="E39" s="49"/>
      <c r="F39" s="49"/>
      <c r="G39" s="62"/>
      <c r="H39" s="18">
        <f>H38*0.22</f>
        <v>45395.22</v>
      </c>
      <c r="I39" s="16"/>
      <c r="P39" s="17"/>
      <c r="Q39" s="13" t="s">
        <v>18</v>
      </c>
    </row>
    <row r="40" spans="1:23" ht="14.25" customHeight="1" x14ac:dyDescent="0.25">
      <c r="A40" s="14"/>
      <c r="B40" s="60" t="s">
        <v>20</v>
      </c>
      <c r="C40" s="60"/>
      <c r="D40" s="60"/>
      <c r="E40" s="60"/>
      <c r="F40" s="60"/>
      <c r="G40" s="61"/>
      <c r="H40" s="15">
        <f>H38+H39</f>
        <v>251737.12</v>
      </c>
      <c r="I40" s="16"/>
      <c r="P40" s="17"/>
      <c r="Q40" s="13"/>
      <c r="R40" s="17" t="s">
        <v>14</v>
      </c>
      <c r="S40" s="24" t="e">
        <f>S38-S44</f>
        <v>#REF!</v>
      </c>
    </row>
    <row r="41" spans="1:23" ht="14.25" customHeight="1" x14ac:dyDescent="0.25">
      <c r="A41" s="36"/>
      <c r="B41" s="37"/>
      <c r="C41" s="37"/>
      <c r="D41" s="37"/>
      <c r="E41" s="37"/>
      <c r="F41" s="37"/>
      <c r="G41" s="37"/>
      <c r="H41" s="38"/>
      <c r="I41" s="4"/>
      <c r="P41" s="17"/>
      <c r="Q41" s="13"/>
      <c r="R41" s="17"/>
    </row>
    <row r="42" spans="1:23" ht="14.25" customHeight="1" x14ac:dyDescent="0.25">
      <c r="A42" s="36"/>
      <c r="B42" s="37"/>
      <c r="C42" s="37"/>
      <c r="D42" s="37"/>
      <c r="E42" s="37"/>
      <c r="F42" s="37"/>
      <c r="G42" s="37"/>
      <c r="H42" s="38"/>
      <c r="I42" s="4"/>
      <c r="P42" s="17"/>
      <c r="Q42" s="13"/>
      <c r="R42" s="17"/>
    </row>
    <row r="43" spans="1:23" ht="14.25" customHeight="1" x14ac:dyDescent="0.25">
      <c r="A43" s="36"/>
      <c r="B43" s="37"/>
      <c r="C43" s="37"/>
      <c r="D43" s="37"/>
      <c r="E43" s="37"/>
      <c r="F43" s="37"/>
      <c r="G43" s="37"/>
      <c r="H43" s="38"/>
      <c r="I43" s="4"/>
      <c r="P43" s="17"/>
      <c r="Q43" s="13"/>
      <c r="R43" s="17"/>
    </row>
    <row r="44" spans="1:23" x14ac:dyDescent="0.25">
      <c r="S44" s="24" t="e">
        <f>S38*20/120</f>
        <v>#REF!</v>
      </c>
    </row>
    <row r="45" spans="1:23" x14ac:dyDescent="0.25">
      <c r="G45" s="28"/>
      <c r="H45" s="24"/>
    </row>
    <row r="46" spans="1:23" ht="15" customHeight="1" x14ac:dyDescent="0.25">
      <c r="A46" s="25"/>
      <c r="B46" s="20"/>
      <c r="C46" s="20"/>
      <c r="D46" s="20"/>
      <c r="E46" s="20"/>
      <c r="F46" s="20"/>
      <c r="G46" s="20"/>
      <c r="H46" s="19"/>
      <c r="S46" s="24" t="e">
        <f>S40*0.2</f>
        <v>#REF!</v>
      </c>
    </row>
    <row r="47" spans="1:23" x14ac:dyDescent="0.25">
      <c r="B47" s="59"/>
      <c r="C47" s="59"/>
      <c r="D47" s="59"/>
      <c r="E47" s="59"/>
      <c r="F47" s="59"/>
      <c r="G47" s="59"/>
      <c r="H47" s="59"/>
      <c r="I47" s="21"/>
    </row>
    <row r="48" spans="1:23" x14ac:dyDescent="0.25">
      <c r="B48" s="4"/>
      <c r="C48" s="4"/>
      <c r="D48" s="4"/>
      <c r="E48" s="4"/>
      <c r="F48" s="4"/>
      <c r="G48" s="4"/>
      <c r="H48" s="4"/>
    </row>
    <row r="49" spans="1:19" ht="15" customHeight="1" x14ac:dyDescent="0.25">
      <c r="A49" s="25"/>
      <c r="D49" s="22"/>
      <c r="E49" s="22"/>
      <c r="F49" s="22"/>
      <c r="H49" s="19"/>
      <c r="S49" s="24">
        <f>H40/1.2</f>
        <v>209780.93</v>
      </c>
    </row>
    <row r="50" spans="1:19" x14ac:dyDescent="0.25">
      <c r="B50" s="59"/>
      <c r="C50" s="59"/>
      <c r="D50" s="59"/>
      <c r="E50" s="59"/>
      <c r="F50" s="59"/>
      <c r="G50" s="59"/>
      <c r="H50" s="59"/>
      <c r="S50" s="24">
        <f>S49*0.2</f>
        <v>41956.19</v>
      </c>
    </row>
    <row r="51" spans="1:19" ht="15" customHeight="1" x14ac:dyDescent="0.25">
      <c r="H51" s="28"/>
    </row>
    <row r="52" spans="1:19" ht="15" customHeight="1" x14ac:dyDescent="0.25">
      <c r="H52" s="29"/>
    </row>
    <row r="54" spans="1:19" ht="15" customHeight="1" x14ac:dyDescent="0.25">
      <c r="H54" s="28"/>
    </row>
  </sheetData>
  <mergeCells count="41">
    <mergeCell ref="B21:D21"/>
    <mergeCell ref="B22:D22"/>
    <mergeCell ref="B23:D23"/>
    <mergeCell ref="B37:D37"/>
    <mergeCell ref="B39:G39"/>
    <mergeCell ref="B40:G40"/>
    <mergeCell ref="B26:D26"/>
    <mergeCell ref="B27:D27"/>
    <mergeCell ref="B28:D28"/>
    <mergeCell ref="B47:H47"/>
    <mergeCell ref="B50:H50"/>
    <mergeCell ref="B18:D18"/>
    <mergeCell ref="B29:D29"/>
    <mergeCell ref="B30:D30"/>
    <mergeCell ref="B33:D33"/>
    <mergeCell ref="B34:D34"/>
    <mergeCell ref="B38:G38"/>
    <mergeCell ref="B31:D31"/>
    <mergeCell ref="B32:D32"/>
    <mergeCell ref="B20:D20"/>
    <mergeCell ref="B19:D19"/>
    <mergeCell ref="B25:D25"/>
    <mergeCell ref="B24:D24"/>
    <mergeCell ref="B35:D35"/>
    <mergeCell ref="B36:D36"/>
    <mergeCell ref="A4:I4"/>
    <mergeCell ref="A6:I6"/>
    <mergeCell ref="A7:I7"/>
    <mergeCell ref="A10:A11"/>
    <mergeCell ref="B10:D11"/>
    <mergeCell ref="E10:E11"/>
    <mergeCell ref="F10:F11"/>
    <mergeCell ref="G10:G11"/>
    <mergeCell ref="H10:H11"/>
    <mergeCell ref="I10:I11"/>
    <mergeCell ref="B12:D12"/>
    <mergeCell ref="B14:D14"/>
    <mergeCell ref="B15:D15"/>
    <mergeCell ref="B16:D16"/>
    <mergeCell ref="B17:D17"/>
    <mergeCell ref="B13:D13"/>
  </mergeCells>
  <pageMargins left="0.78740155696868896" right="0.31496062874794001" top="0.31496062874794001" bottom="0.31496062874794001" header="0.19685038924217199" footer="0.19685038924217199"/>
  <pageSetup paperSize="9" scale="5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контракта</vt:lpstr>
      <vt:lpstr>'Смета контракта'!Заголовки_для_печати</vt:lpstr>
      <vt:lpstr>'Смета контракта'!Область_печати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 Алла Анатольевна</dc:creator>
  <cp:lastModifiedBy>Еникеева Алла Радиковна</cp:lastModifiedBy>
  <cp:lastPrinted>2025-04-17T12:27:03Z</cp:lastPrinted>
  <dcterms:created xsi:type="dcterms:W3CDTF">2020-09-30T08:50:27Z</dcterms:created>
  <dcterms:modified xsi:type="dcterms:W3CDTF">2026-05-28T12:50:41Z</dcterms:modified>
</cp:coreProperties>
</file>