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ОКСАНА И\ДОГОВОРЫ\6.ДОГОВОРЫ 2026\2 БИОЛОГ\ПРОДУКТЫ\НВК ПРОДУКТЫ\3\ЗС\"/>
    </mc:Choice>
  </mc:AlternateContent>
  <bookViews>
    <workbookView xWindow="0" yWindow="0" windowWidth="10815" windowHeight="525"/>
  </bookViews>
  <sheets>
    <sheet name="НМЦК" sheetId="7" r:id="rId1"/>
  </sheets>
  <definedNames>
    <definedName name="_xlnm._FilterDatabase" localSheetId="0" hidden="1">НМЦК!$A$3:$L$46</definedName>
  </definedNames>
  <calcPr calcId="162913"/>
</workbook>
</file>

<file path=xl/calcChain.xml><?xml version="1.0" encoding="utf-8"?>
<calcChain xmlns="http://schemas.openxmlformats.org/spreadsheetml/2006/main">
  <c r="J5" i="7" l="1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" i="7"/>
  <c r="L43" i="7" l="1"/>
  <c r="K39" i="7"/>
  <c r="K32" i="7"/>
  <c r="K29" i="7"/>
  <c r="K27" i="7"/>
  <c r="K25" i="7"/>
  <c r="K24" i="7"/>
  <c r="K23" i="7"/>
  <c r="K22" i="7"/>
  <c r="K20" i="7"/>
  <c r="K19" i="7"/>
  <c r="K18" i="7"/>
  <c r="K14" i="7"/>
  <c r="K13" i="7"/>
  <c r="K11" i="7"/>
  <c r="K10" i="7"/>
  <c r="K8" i="7"/>
  <c r="K7" i="7"/>
  <c r="K5" i="7"/>
  <c r="K4" i="7"/>
  <c r="F44" i="7" l="1"/>
  <c r="K12" i="7"/>
  <c r="K21" i="7"/>
  <c r="K30" i="7"/>
  <c r="K42" i="7"/>
  <c r="K16" i="7"/>
  <c r="K9" i="7"/>
  <c r="K40" i="7"/>
  <c r="K28" i="7"/>
  <c r="K15" i="7"/>
  <c r="K33" i="7"/>
  <c r="K17" i="7"/>
  <c r="K26" i="7"/>
  <c r="K38" i="7"/>
  <c r="K31" i="7"/>
  <c r="K36" i="7"/>
  <c r="K6" i="7"/>
  <c r="K34" i="7"/>
  <c r="K37" i="7"/>
  <c r="K35" i="7"/>
  <c r="K41" i="7"/>
</calcChain>
</file>

<file path=xl/sharedStrings.xml><?xml version="1.0" encoding="utf-8"?>
<sst xmlns="http://schemas.openxmlformats.org/spreadsheetml/2006/main" count="138" uniqueCount="103">
  <si>
    <t>№</t>
  </si>
  <si>
    <t>Ед. изм</t>
  </si>
  <si>
    <t>Кол-во</t>
  </si>
  <si>
    <t>Коммерческие предложения (руб./ед.изм.)</t>
  </si>
  <si>
    <t>Оценка однородности совокупности значений выявленных цен, используемых в расчете Н(М)ЦК, ЦКЕП</t>
  </si>
  <si>
    <t>Среднее квадратичное отклонение</t>
  </si>
  <si>
    <t>НМЦК, определяемая методом сопоставимых рыночных цен (анализа рынка)*</t>
  </si>
  <si>
    <t xml:space="preserve">Вед. специалист по закупкам                                                                                           О.В.Исаева                            </t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</si>
  <si>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</si>
  <si>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t xml:space="preserve">Наименование </t>
  </si>
  <si>
    <t xml:space="preserve">Свинина охлажденная    </t>
  </si>
  <si>
    <t>Масло сливочное</t>
  </si>
  <si>
    <t>Молоко питьевое</t>
  </si>
  <si>
    <t>Творог</t>
  </si>
  <si>
    <t>Сметана</t>
  </si>
  <si>
    <t>Сыры полутвердые</t>
  </si>
  <si>
    <t>Картофель продовольственный</t>
  </si>
  <si>
    <t>Морковь столовая</t>
  </si>
  <si>
    <t xml:space="preserve">Свекла столовая </t>
  </si>
  <si>
    <t>Капуста белокочанная</t>
  </si>
  <si>
    <t>Томаты (помидоры)</t>
  </si>
  <si>
    <t>Огурцы</t>
  </si>
  <si>
    <t>Лук репчатый</t>
  </si>
  <si>
    <t>Чеснок свежий</t>
  </si>
  <si>
    <t>Лимоны</t>
  </si>
  <si>
    <t>Смеси сушеных фруктов (сухой компот)</t>
  </si>
  <si>
    <t>Мука пшеничная</t>
  </si>
  <si>
    <t>Крупа гречневая</t>
  </si>
  <si>
    <t>Пшено</t>
  </si>
  <si>
    <t>Крупа манная</t>
  </si>
  <si>
    <t>Рис</t>
  </si>
  <si>
    <t xml:space="preserve">Горох шлифованный   </t>
  </si>
  <si>
    <t>Паста томатная</t>
  </si>
  <si>
    <t>Кетчуп</t>
  </si>
  <si>
    <t xml:space="preserve">Майонез </t>
  </si>
  <si>
    <t>Масло подсолнечное рафинированное</t>
  </si>
  <si>
    <t>Яйца куриные в скорлупе свежие</t>
  </si>
  <si>
    <t>Соль пищевая</t>
  </si>
  <si>
    <t>Килограмм</t>
  </si>
  <si>
    <t>Штука</t>
  </si>
  <si>
    <t>Упаковка</t>
  </si>
  <si>
    <t>Литр;^кубический дециметр</t>
  </si>
  <si>
    <t xml:space="preserve">Сахар белый свекловичный </t>
  </si>
  <si>
    <t xml:space="preserve">Горох, консервированный </t>
  </si>
  <si>
    <t>Изделия колбасные вареные, в том числе фаршированные мясные(сосиски)</t>
  </si>
  <si>
    <t>Консервы мясные (говядина)</t>
  </si>
  <si>
    <t>Рыба трескообразная мороженая (минтай)</t>
  </si>
  <si>
    <t>Шпроты в масле (балтийская килька)</t>
  </si>
  <si>
    <t>Изделия макаронные (вермишель)</t>
  </si>
  <si>
    <t>Изделия макаронные (макароны)</t>
  </si>
  <si>
    <t>ИТОГО</t>
  </si>
  <si>
    <t>КТРУ/ОКПД2</t>
  </si>
  <si>
    <t xml:space="preserve">10.11.12.110-00000002   </t>
  </si>
  <si>
    <t>10.12.10.000-00000005</t>
  </si>
  <si>
    <t>10.13.15.110-00000008</t>
  </si>
  <si>
    <t>10.20.13.120-00000021</t>
  </si>
  <si>
    <t>10.20.25.113-00000003</t>
  </si>
  <si>
    <t>10.51.30.110-00000004</t>
  </si>
  <si>
    <t>10.51.40.300-00000005</t>
  </si>
  <si>
    <t>10.51.40.120-00000002</t>
  </si>
  <si>
    <t>01.13.41.110-00000003</t>
  </si>
  <si>
    <t>01.13.49.110-00000003</t>
  </si>
  <si>
    <t>01.13.12.120-00000002</t>
  </si>
  <si>
    <t>01.13.34.000-00000004</t>
  </si>
  <si>
    <t>01.13.32.000-00000002</t>
  </si>
  <si>
    <t>01.13.43.110-00000002</t>
  </si>
  <si>
    <t>01.13.42.000-00000002</t>
  </si>
  <si>
    <t>01.23.12.000-00000002</t>
  </si>
  <si>
    <t>10.39.25.134-00000001</t>
  </si>
  <si>
    <t>10.61.21.110-00000004</t>
  </si>
  <si>
    <t>10.73.11.000-00000011</t>
  </si>
  <si>
    <t>10.73.11.000-00000012</t>
  </si>
  <si>
    <t>10.61.32.113-00000004</t>
  </si>
  <si>
    <t>10.61.32.114-00000004</t>
  </si>
  <si>
    <t>10.61.31.111-00000002</t>
  </si>
  <si>
    <t>10.61.10.000-00000002</t>
  </si>
  <si>
    <t>10.39.17.112</t>
  </si>
  <si>
    <t>10.84.12.120-00000003</t>
  </si>
  <si>
    <t>10.84.12.130-00000002</t>
  </si>
  <si>
    <t>10.41.54.000-00000002</t>
  </si>
  <si>
    <t>01.47.21.000-00000014</t>
  </si>
  <si>
    <t>10.84.30.000-00000007</t>
  </si>
  <si>
    <t>10.81.12.110-00000004</t>
  </si>
  <si>
    <t>Чай черный (ферментированный) (100 пак./упак)</t>
  </si>
  <si>
    <t>10.13.14.110-000000017</t>
  </si>
  <si>
    <t xml:space="preserve">01.11.75.110-00000001     </t>
  </si>
  <si>
    <t>Мясо сельскохозяйственной птицы охлажденное (тушка)</t>
  </si>
  <si>
    <t>01.13.51.000-00000003</t>
  </si>
  <si>
    <t>10.39.16.000-00000002</t>
  </si>
  <si>
    <r>
      <t xml:space="preserve">Поставщик № 2      </t>
    </r>
    <r>
      <rPr>
        <b/>
        <sz val="8"/>
        <color indexed="8"/>
        <rFont val="Times New Roman"/>
        <family val="1"/>
        <charset val="204"/>
      </rPr>
      <t>https://lenta.com/product/lopatka-svinaya-bk-ohl-vu-ves-rossiya-691879/</t>
    </r>
  </si>
  <si>
    <r>
      <t xml:space="preserve">Поставщик № 3    </t>
    </r>
    <r>
      <rPr>
        <b/>
        <sz val="8"/>
        <color indexed="8"/>
        <rFont val="Times New Roman"/>
        <family val="1"/>
        <charset val="204"/>
      </rPr>
      <t>https://magnit.ru/catalog?ysclid=mq6kynuhie361926367</t>
    </r>
  </si>
  <si>
    <t xml:space="preserve">Средняя цена за единицу     &lt;ц&gt; </t>
  </si>
  <si>
    <t>Расчет НМЦК по формуле                                 v - количество (объем) закупаемого товара (работы, услуги); ц -  за единицу    ЦКЕП = v*ц</t>
  </si>
  <si>
    <r>
      <t xml:space="preserve">Поставщик № 1          </t>
    </r>
    <r>
      <rPr>
        <b/>
        <sz val="8"/>
        <color indexed="8"/>
        <rFont val="Times New Roman"/>
        <family val="1"/>
        <charset val="204"/>
      </rPr>
      <t>Коммерческое предложение</t>
    </r>
  </si>
  <si>
    <r>
      <rPr>
        <sz val="11"/>
        <color indexed="8"/>
        <rFont val="Times New Roman"/>
        <family val="1"/>
        <charset val="204"/>
      </rPr>
      <t>НМЦК  контракта установлена в размере</t>
    </r>
    <r>
      <rPr>
        <b/>
        <sz val="11"/>
        <color indexed="8"/>
        <rFont val="Times New Roman"/>
        <family val="1"/>
        <charset val="204"/>
      </rPr>
      <t>:</t>
    </r>
  </si>
  <si>
    <t>рублей</t>
  </si>
  <si>
    <t>Обоснование и расчет начальной (максимальной) цены контракта на поставку продуктов для коллективного питания для нужд ИЭВБ РАН-филиала СамНЦ РАН</t>
  </si>
  <si>
    <t>10.51.11.000-00000008</t>
  </si>
  <si>
    <t>10.51.52.200-00000004</t>
  </si>
  <si>
    <t>Говядина замороженная</t>
  </si>
  <si>
    <t>Дата 10.08.2026г.</t>
  </si>
  <si>
    <t>10.11.31.110-00000003</t>
  </si>
  <si>
    <t>10.83.13.120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</si>
</sst>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00"/>
  </numFmts>
  <fonts count="13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2" fillId="0" borderId="0" xfId="0" applyFont="1"/>
    <xf numFmtId="0" fontId="5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Border="1"/>
    <xf numFmtId="0" fontId="7" fillId="0" borderId="3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2" fontId="6" fillId="0" borderId="1" xfId="0" applyNumberFormat="1" applyFont="1" applyFill="1" applyBorder="1" applyAlignment="1">
      <alignment horizontal="left" vertical="center"/>
    </xf>
    <xf numFmtId="2" fontId="4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2" fillId="0" borderId="0" xfId="0" applyFont="1" applyBorder="1"/>
    <xf numFmtId="2" fontId="11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4" fillId="0" borderId="1" xfId="0" applyFont="1" applyFill="1" applyBorder="1" applyAlignment="1">
      <alignment horizontal="left" vertical="center" wrapText="1"/>
    </xf>
    <xf numFmtId="2" fontId="7" fillId="0" borderId="0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top" wrapText="1"/>
    </xf>
    <xf numFmtId="2" fontId="4" fillId="2" borderId="1" xfId="0" applyNumberFormat="1" applyFont="1" applyFill="1" applyBorder="1" applyAlignment="1">
      <alignment horizontal="left" vertical="center" wrapText="1"/>
    </xf>
    <xf numFmtId="165" fontId="3" fillId="0" borderId="0" xfId="0" applyNumberFormat="1" applyFont="1" applyAlignment="1">
      <alignment horizontal="left"/>
    </xf>
    <xf numFmtId="164" fontId="3" fillId="0" borderId="0" xfId="0" applyNumberFormat="1" applyFont="1" applyFill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left" vertical="top" wrapText="1"/>
    </xf>
    <xf numFmtId="2" fontId="7" fillId="0" borderId="0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2" fontId="7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2</xdr:row>
      <xdr:rowOff>1962150</xdr:rowOff>
    </xdr:from>
    <xdr:to>
      <xdr:col>10</xdr:col>
      <xdr:colOff>600075</xdr:colOff>
      <xdr:row>2</xdr:row>
      <xdr:rowOff>2305050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649075" y="3352800"/>
          <a:ext cx="5905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57150</xdr:colOff>
      <xdr:row>2</xdr:row>
      <xdr:rowOff>1819275</xdr:rowOff>
    </xdr:from>
    <xdr:to>
      <xdr:col>9</xdr:col>
      <xdr:colOff>561975</xdr:colOff>
      <xdr:row>2</xdr:row>
      <xdr:rowOff>2076450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06125" y="3209925"/>
          <a:ext cx="50482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topLeftCell="A31" workbookViewId="0">
      <selection activeCell="A44" sqref="A44:E44"/>
    </sheetView>
  </sheetViews>
  <sheetFormatPr defaultRowHeight="15" x14ac:dyDescent="0.25"/>
  <cols>
    <col min="1" max="1" width="3.140625" style="6" customWidth="1"/>
    <col min="2" max="2" width="53" style="6" customWidth="1"/>
    <col min="3" max="3" width="24.140625" style="6" customWidth="1"/>
    <col min="4" max="4" width="10.85546875" style="4" customWidth="1"/>
    <col min="5" max="5" width="8.7109375" style="6" customWidth="1"/>
    <col min="6" max="6" width="11.85546875" style="6" customWidth="1"/>
    <col min="7" max="7" width="11.7109375" style="6" customWidth="1"/>
    <col min="8" max="8" width="12.42578125" style="6" customWidth="1"/>
    <col min="9" max="9" width="10.42578125" style="6" customWidth="1"/>
    <col min="10" max="10" width="11.85546875" style="6" customWidth="1"/>
    <col min="11" max="11" width="12.7109375" style="6" customWidth="1"/>
    <col min="12" max="12" width="14" style="27" customWidth="1"/>
    <col min="13" max="16384" width="9.140625" style="1"/>
  </cols>
  <sheetData>
    <row r="1" spans="1:12" ht="39.75" customHeight="1" x14ac:dyDescent="0.2">
      <c r="A1" s="38" t="s">
        <v>96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86.25" customHeight="1" x14ac:dyDescent="0.25">
      <c r="A2" s="39" t="s">
        <v>0</v>
      </c>
      <c r="B2" s="41" t="s">
        <v>9</v>
      </c>
      <c r="C2" s="42" t="s">
        <v>51</v>
      </c>
      <c r="D2" s="44" t="s">
        <v>1</v>
      </c>
      <c r="E2" s="41" t="s">
        <v>2</v>
      </c>
      <c r="F2" s="46" t="s">
        <v>3</v>
      </c>
      <c r="G2" s="47"/>
      <c r="H2" s="47"/>
      <c r="I2" s="48" t="s">
        <v>4</v>
      </c>
      <c r="J2" s="48"/>
      <c r="K2" s="48"/>
      <c r="L2" s="25" t="s">
        <v>6</v>
      </c>
    </row>
    <row r="3" spans="1:12" ht="183" customHeight="1" x14ac:dyDescent="0.2">
      <c r="A3" s="40"/>
      <c r="B3" s="42"/>
      <c r="C3" s="43"/>
      <c r="D3" s="45"/>
      <c r="E3" s="42"/>
      <c r="F3" s="8" t="s">
        <v>93</v>
      </c>
      <c r="G3" s="8" t="s">
        <v>89</v>
      </c>
      <c r="H3" s="8" t="s">
        <v>90</v>
      </c>
      <c r="I3" s="8" t="s">
        <v>91</v>
      </c>
      <c r="J3" s="8" t="s">
        <v>5</v>
      </c>
      <c r="K3" s="20" t="s">
        <v>8</v>
      </c>
      <c r="L3" s="24" t="s">
        <v>92</v>
      </c>
    </row>
    <row r="4" spans="1:12" ht="21.75" customHeight="1" x14ac:dyDescent="0.2">
      <c r="A4" s="19">
        <v>1</v>
      </c>
      <c r="B4" s="14" t="s">
        <v>10</v>
      </c>
      <c r="C4" s="14" t="s">
        <v>52</v>
      </c>
      <c r="D4" s="15" t="s">
        <v>38</v>
      </c>
      <c r="E4" s="14">
        <v>2</v>
      </c>
      <c r="F4" s="17">
        <v>568</v>
      </c>
      <c r="G4" s="10">
        <v>549.99</v>
      </c>
      <c r="H4" s="10">
        <v>549.98</v>
      </c>
      <c r="I4" s="13">
        <v>555.99</v>
      </c>
      <c r="J4" s="11">
        <f>STDEV(F4,G4,H4)</f>
        <v>10.400966301262581</v>
      </c>
      <c r="K4" s="12">
        <f t="shared" ref="K4:K14" si="0">J4/I4*100</f>
        <v>1.8707110381953957</v>
      </c>
      <c r="L4" s="26">
        <v>1111.98</v>
      </c>
    </row>
    <row r="5" spans="1:12" ht="21.75" customHeight="1" x14ac:dyDescent="0.2">
      <c r="A5" s="19">
        <v>2</v>
      </c>
      <c r="B5" s="14" t="s">
        <v>99</v>
      </c>
      <c r="C5" s="14" t="s">
        <v>101</v>
      </c>
      <c r="D5" s="15" t="s">
        <v>38</v>
      </c>
      <c r="E5" s="14">
        <v>2</v>
      </c>
      <c r="F5" s="17">
        <v>950</v>
      </c>
      <c r="G5" s="10">
        <v>959.98</v>
      </c>
      <c r="H5" s="10">
        <v>858.98</v>
      </c>
      <c r="I5" s="13">
        <v>922.99</v>
      </c>
      <c r="J5" s="11">
        <f t="shared" ref="J5:J42" si="1">STDEV(F5,G5,H5)</f>
        <v>55.655548989596113</v>
      </c>
      <c r="K5" s="11">
        <f>J5/I5*100</f>
        <v>6.0299189579081158</v>
      </c>
      <c r="L5" s="26">
        <v>1845.98</v>
      </c>
    </row>
    <row r="6" spans="1:12" ht="29.25" customHeight="1" x14ac:dyDescent="0.2">
      <c r="A6" s="22">
        <v>3</v>
      </c>
      <c r="B6" s="14" t="s">
        <v>86</v>
      </c>
      <c r="C6" s="14" t="s">
        <v>53</v>
      </c>
      <c r="D6" s="15" t="s">
        <v>38</v>
      </c>
      <c r="E6" s="14">
        <v>3</v>
      </c>
      <c r="F6" s="17">
        <v>338</v>
      </c>
      <c r="G6" s="10">
        <v>259.99</v>
      </c>
      <c r="H6" s="10">
        <v>189.99</v>
      </c>
      <c r="I6" s="13">
        <v>262.66000000000003</v>
      </c>
      <c r="J6" s="11">
        <f t="shared" si="1"/>
        <v>74.041114929476848</v>
      </c>
      <c r="K6" s="11">
        <f t="shared" ref="K6" si="2">J6/I6*100</f>
        <v>28.188957180186115</v>
      </c>
      <c r="L6" s="26">
        <v>787.98</v>
      </c>
    </row>
    <row r="7" spans="1:12" ht="33" customHeight="1" x14ac:dyDescent="0.2">
      <c r="A7" s="22">
        <v>4</v>
      </c>
      <c r="B7" s="14" t="s">
        <v>44</v>
      </c>
      <c r="C7" s="14" t="s">
        <v>84</v>
      </c>
      <c r="D7" s="15" t="s">
        <v>38</v>
      </c>
      <c r="E7" s="14">
        <v>0.5</v>
      </c>
      <c r="F7" s="17">
        <v>775</v>
      </c>
      <c r="G7" s="10">
        <v>624.98</v>
      </c>
      <c r="H7" s="10">
        <v>673.89</v>
      </c>
      <c r="I7" s="13">
        <v>691.29</v>
      </c>
      <c r="J7" s="11">
        <f t="shared" si="1"/>
        <v>76.508627618066697</v>
      </c>
      <c r="K7" s="12">
        <f t="shared" si="0"/>
        <v>11.067515459223582</v>
      </c>
      <c r="L7" s="26">
        <v>345.65</v>
      </c>
    </row>
    <row r="8" spans="1:12" ht="21.75" customHeight="1" x14ac:dyDescent="0.2">
      <c r="A8" s="22">
        <v>5</v>
      </c>
      <c r="B8" s="14" t="s">
        <v>45</v>
      </c>
      <c r="C8" s="14" t="s">
        <v>54</v>
      </c>
      <c r="D8" s="15" t="s">
        <v>38</v>
      </c>
      <c r="E8" s="18">
        <v>0.5</v>
      </c>
      <c r="F8" s="17">
        <v>650</v>
      </c>
      <c r="G8" s="10">
        <v>571.41</v>
      </c>
      <c r="H8" s="10">
        <v>539.98</v>
      </c>
      <c r="I8" s="13">
        <v>587.13</v>
      </c>
      <c r="J8" s="11">
        <f t="shared" si="1"/>
        <v>56.669558847762346</v>
      </c>
      <c r="K8" s="11">
        <f t="shared" si="0"/>
        <v>9.651961038911713</v>
      </c>
      <c r="L8" s="26">
        <v>293.57</v>
      </c>
    </row>
    <row r="9" spans="1:12" ht="21.75" customHeight="1" x14ac:dyDescent="0.2">
      <c r="A9" s="22">
        <v>6</v>
      </c>
      <c r="B9" s="14" t="s">
        <v>46</v>
      </c>
      <c r="C9" s="14" t="s">
        <v>55</v>
      </c>
      <c r="D9" s="15" t="s">
        <v>38</v>
      </c>
      <c r="E9" s="14">
        <v>2</v>
      </c>
      <c r="F9" s="17">
        <v>390</v>
      </c>
      <c r="G9" s="10">
        <v>349.99</v>
      </c>
      <c r="H9" s="10">
        <v>239.98</v>
      </c>
      <c r="I9" s="13">
        <v>326.66000000000003</v>
      </c>
      <c r="J9" s="11">
        <f t="shared" si="1"/>
        <v>77.684190369297909</v>
      </c>
      <c r="K9" s="11">
        <f t="shared" si="0"/>
        <v>23.781359936722556</v>
      </c>
      <c r="L9" s="26">
        <v>653.32000000000005</v>
      </c>
    </row>
    <row r="10" spans="1:12" ht="21.75" customHeight="1" x14ac:dyDescent="0.2">
      <c r="A10" s="22">
        <v>7</v>
      </c>
      <c r="B10" s="18" t="s">
        <v>47</v>
      </c>
      <c r="C10" s="14" t="s">
        <v>56</v>
      </c>
      <c r="D10" s="15" t="s">
        <v>38</v>
      </c>
      <c r="E10" s="18">
        <v>1.2</v>
      </c>
      <c r="F10" s="17">
        <v>875</v>
      </c>
      <c r="G10" s="10">
        <v>624.96</v>
      </c>
      <c r="H10" s="10">
        <v>874.94</v>
      </c>
      <c r="I10" s="13">
        <v>791.63300000000004</v>
      </c>
      <c r="J10" s="11">
        <f t="shared" si="1"/>
        <v>144.34334391766453</v>
      </c>
      <c r="K10" s="11">
        <f>J10/I10*100</f>
        <v>18.233618850864545</v>
      </c>
      <c r="L10" s="26">
        <v>949.96</v>
      </c>
    </row>
    <row r="11" spans="1:12" s="5" customFormat="1" ht="21.75" customHeight="1" x14ac:dyDescent="0.2">
      <c r="A11" s="22">
        <v>8</v>
      </c>
      <c r="B11" s="14" t="s">
        <v>11</v>
      </c>
      <c r="C11" s="14" t="s">
        <v>57</v>
      </c>
      <c r="D11" s="15" t="s">
        <v>38</v>
      </c>
      <c r="E11" s="18">
        <v>1.5</v>
      </c>
      <c r="F11" s="17">
        <v>1100</v>
      </c>
      <c r="G11" s="10">
        <v>1166.6099999999999</v>
      </c>
      <c r="H11" s="10">
        <v>1166.6099999999999</v>
      </c>
      <c r="I11" s="13">
        <v>1144.4100000000001</v>
      </c>
      <c r="J11" s="11">
        <f t="shared" si="1"/>
        <v>38.457301430720911</v>
      </c>
      <c r="K11" s="12">
        <f t="shared" si="0"/>
        <v>3.3604478666492694</v>
      </c>
      <c r="L11" s="26">
        <v>1716.62</v>
      </c>
    </row>
    <row r="12" spans="1:12" s="5" customFormat="1" ht="21.75" customHeight="1" x14ac:dyDescent="0.2">
      <c r="A12" s="22">
        <v>9</v>
      </c>
      <c r="B12" s="14" t="s">
        <v>12</v>
      </c>
      <c r="C12" s="14" t="s">
        <v>97</v>
      </c>
      <c r="D12" s="15" t="s">
        <v>41</v>
      </c>
      <c r="E12" s="14">
        <v>4</v>
      </c>
      <c r="F12" s="17">
        <v>105</v>
      </c>
      <c r="G12" s="10">
        <v>107.68</v>
      </c>
      <c r="H12" s="10">
        <v>82.99</v>
      </c>
      <c r="I12" s="13">
        <v>98.56</v>
      </c>
      <c r="J12" s="11">
        <f t="shared" si="1"/>
        <v>13.547561896272434</v>
      </c>
      <c r="K12" s="11">
        <f t="shared" si="0"/>
        <v>13.745497053847844</v>
      </c>
      <c r="L12" s="26">
        <v>394.24</v>
      </c>
    </row>
    <row r="13" spans="1:12" ht="23.25" customHeight="1" x14ac:dyDescent="0.2">
      <c r="A13" s="22">
        <v>10</v>
      </c>
      <c r="B13" s="14" t="s">
        <v>13</v>
      </c>
      <c r="C13" s="14" t="s">
        <v>58</v>
      </c>
      <c r="D13" s="15" t="s">
        <v>38</v>
      </c>
      <c r="E13" s="14">
        <v>0.5</v>
      </c>
      <c r="F13" s="17">
        <v>634</v>
      </c>
      <c r="G13" s="10">
        <v>694.39</v>
      </c>
      <c r="H13" s="10">
        <v>466.63</v>
      </c>
      <c r="I13" s="13">
        <v>598.34</v>
      </c>
      <c r="J13" s="11">
        <f t="shared" si="1"/>
        <v>117.9931400548349</v>
      </c>
      <c r="K13" s="11">
        <f t="shared" si="0"/>
        <v>19.720082236660577</v>
      </c>
      <c r="L13" s="26">
        <v>299.17</v>
      </c>
    </row>
    <row r="14" spans="1:12" ht="21.75" customHeight="1" x14ac:dyDescent="0.2">
      <c r="A14" s="22">
        <v>11</v>
      </c>
      <c r="B14" s="14" t="s">
        <v>14</v>
      </c>
      <c r="C14" s="14" t="s">
        <v>98</v>
      </c>
      <c r="D14" s="15" t="s">
        <v>38</v>
      </c>
      <c r="E14" s="14">
        <v>0.5</v>
      </c>
      <c r="F14" s="17">
        <v>390</v>
      </c>
      <c r="G14" s="10">
        <v>333.3</v>
      </c>
      <c r="H14" s="10">
        <v>299.98</v>
      </c>
      <c r="I14" s="13">
        <v>341.09</v>
      </c>
      <c r="J14" s="11">
        <f t="shared" si="1"/>
        <v>45.513208339265304</v>
      </c>
      <c r="K14" s="11">
        <f t="shared" si="0"/>
        <v>13.34346018331388</v>
      </c>
      <c r="L14" s="26">
        <v>170.55</v>
      </c>
    </row>
    <row r="15" spans="1:12" ht="21.75" customHeight="1" x14ac:dyDescent="0.2">
      <c r="A15" s="22">
        <v>12</v>
      </c>
      <c r="B15" s="14" t="s">
        <v>15</v>
      </c>
      <c r="C15" s="14" t="s">
        <v>59</v>
      </c>
      <c r="D15" s="15" t="s">
        <v>38</v>
      </c>
      <c r="E15" s="14">
        <v>0.5</v>
      </c>
      <c r="F15" s="17">
        <v>1200</v>
      </c>
      <c r="G15" s="10">
        <v>972.17</v>
      </c>
      <c r="H15" s="10">
        <v>749.9</v>
      </c>
      <c r="I15" s="13">
        <v>974.02</v>
      </c>
      <c r="J15" s="11">
        <f t="shared" si="1"/>
        <v>225.05572339607997</v>
      </c>
      <c r="K15" s="11">
        <f>J15/I15*100</f>
        <v>23.105862651288472</v>
      </c>
      <c r="L15" s="26">
        <v>487.01</v>
      </c>
    </row>
    <row r="16" spans="1:12" ht="21.75" customHeight="1" x14ac:dyDescent="0.2">
      <c r="A16" s="22">
        <v>13</v>
      </c>
      <c r="B16" s="14" t="s">
        <v>16</v>
      </c>
      <c r="C16" s="14" t="s">
        <v>87</v>
      </c>
      <c r="D16" s="15" t="s">
        <v>38</v>
      </c>
      <c r="E16" s="14">
        <v>10</v>
      </c>
      <c r="F16" s="17">
        <v>46</v>
      </c>
      <c r="G16" s="10">
        <v>64.989999999999995</v>
      </c>
      <c r="H16" s="10">
        <v>56.99</v>
      </c>
      <c r="I16" s="13">
        <v>55.99</v>
      </c>
      <c r="J16" s="11">
        <f t="shared" si="1"/>
        <v>9.534150897344464</v>
      </c>
      <c r="K16" s="12">
        <f>J16/I16*100</f>
        <v>17.028310229227476</v>
      </c>
      <c r="L16" s="26">
        <v>559.9</v>
      </c>
    </row>
    <row r="17" spans="1:12" ht="21.75" customHeight="1" x14ac:dyDescent="0.2">
      <c r="A17" s="22">
        <v>14</v>
      </c>
      <c r="B17" s="14" t="s">
        <v>17</v>
      </c>
      <c r="C17" s="14" t="s">
        <v>60</v>
      </c>
      <c r="D17" s="15" t="s">
        <v>38</v>
      </c>
      <c r="E17" s="18">
        <v>2</v>
      </c>
      <c r="F17" s="17">
        <v>48</v>
      </c>
      <c r="G17" s="10">
        <v>65</v>
      </c>
      <c r="H17" s="10">
        <v>69</v>
      </c>
      <c r="I17" s="13">
        <v>60.67</v>
      </c>
      <c r="J17" s="11">
        <f t="shared" si="1"/>
        <v>11.150485789118473</v>
      </c>
      <c r="K17" s="12">
        <f t="shared" ref="K17:K42" si="3">J17/I17*100</f>
        <v>18.378911800096379</v>
      </c>
      <c r="L17" s="26">
        <v>121.34</v>
      </c>
    </row>
    <row r="18" spans="1:12" ht="21.75" customHeight="1" x14ac:dyDescent="0.2">
      <c r="A18" s="22">
        <v>15</v>
      </c>
      <c r="B18" s="14" t="s">
        <v>18</v>
      </c>
      <c r="C18" s="14" t="s">
        <v>61</v>
      </c>
      <c r="D18" s="15" t="s">
        <v>38</v>
      </c>
      <c r="E18" s="18">
        <v>2</v>
      </c>
      <c r="F18" s="17">
        <v>48</v>
      </c>
      <c r="G18" s="10">
        <v>51.99</v>
      </c>
      <c r="H18" s="10">
        <v>69.98</v>
      </c>
      <c r="I18" s="13">
        <v>56.66</v>
      </c>
      <c r="J18" s="11">
        <f t="shared" si="1"/>
        <v>11.709544539961108</v>
      </c>
      <c r="K18" s="12">
        <f t="shared" si="3"/>
        <v>20.666333462691686</v>
      </c>
      <c r="L18" s="26">
        <v>113.32</v>
      </c>
    </row>
    <row r="19" spans="1:12" ht="21.75" customHeight="1" x14ac:dyDescent="0.2">
      <c r="A19" s="22">
        <v>16</v>
      </c>
      <c r="B19" s="14" t="s">
        <v>19</v>
      </c>
      <c r="C19" s="14" t="s">
        <v>62</v>
      </c>
      <c r="D19" s="15" t="s">
        <v>38</v>
      </c>
      <c r="E19" s="18">
        <v>2</v>
      </c>
      <c r="F19" s="17">
        <v>50</v>
      </c>
      <c r="G19" s="10">
        <v>44.99</v>
      </c>
      <c r="H19" s="10">
        <v>52</v>
      </c>
      <c r="I19" s="13">
        <v>49</v>
      </c>
      <c r="J19" s="11">
        <f t="shared" si="1"/>
        <v>3.6110986324570704</v>
      </c>
      <c r="K19" s="11">
        <f t="shared" si="3"/>
        <v>7.3695890458307556</v>
      </c>
      <c r="L19" s="26">
        <v>98</v>
      </c>
    </row>
    <row r="20" spans="1:12" ht="21.75" customHeight="1" x14ac:dyDescent="0.2">
      <c r="A20" s="22">
        <v>17</v>
      </c>
      <c r="B20" s="14" t="s">
        <v>20</v>
      </c>
      <c r="C20" s="14" t="s">
        <v>63</v>
      </c>
      <c r="D20" s="15" t="s">
        <v>38</v>
      </c>
      <c r="E20" s="18">
        <v>2</v>
      </c>
      <c r="F20" s="17">
        <v>180</v>
      </c>
      <c r="G20" s="10">
        <v>299.99</v>
      </c>
      <c r="H20" s="10">
        <v>285</v>
      </c>
      <c r="I20" s="13">
        <v>255</v>
      </c>
      <c r="J20" s="11">
        <f t="shared" si="1"/>
        <v>65.380043081458226</v>
      </c>
      <c r="K20" s="12">
        <f t="shared" si="3"/>
        <v>25.639232580964013</v>
      </c>
      <c r="L20" s="26">
        <v>510</v>
      </c>
    </row>
    <row r="21" spans="1:12" ht="21.75" customHeight="1" x14ac:dyDescent="0.2">
      <c r="A21" s="22">
        <v>18</v>
      </c>
      <c r="B21" s="14" t="s">
        <v>21</v>
      </c>
      <c r="C21" s="14" t="s">
        <v>64</v>
      </c>
      <c r="D21" s="15" t="s">
        <v>38</v>
      </c>
      <c r="E21" s="14">
        <v>2</v>
      </c>
      <c r="F21" s="17">
        <v>120</v>
      </c>
      <c r="G21" s="10">
        <v>169.99</v>
      </c>
      <c r="H21" s="10">
        <v>189.99</v>
      </c>
      <c r="I21" s="13">
        <v>159.99</v>
      </c>
      <c r="J21" s="11">
        <f t="shared" si="1"/>
        <v>36.049965788240755</v>
      </c>
      <c r="K21" s="11">
        <f t="shared" si="3"/>
        <v>22.532636907457189</v>
      </c>
      <c r="L21" s="26">
        <v>319.98</v>
      </c>
    </row>
    <row r="22" spans="1:12" ht="21.75" customHeight="1" x14ac:dyDescent="0.2">
      <c r="A22" s="22">
        <v>19</v>
      </c>
      <c r="B22" s="14" t="s">
        <v>22</v>
      </c>
      <c r="C22" s="14" t="s">
        <v>65</v>
      </c>
      <c r="D22" s="15" t="s">
        <v>38</v>
      </c>
      <c r="E22" s="14">
        <v>2</v>
      </c>
      <c r="F22" s="17">
        <v>65</v>
      </c>
      <c r="G22" s="10">
        <v>49</v>
      </c>
      <c r="H22" s="10">
        <v>59.99</v>
      </c>
      <c r="I22" s="13">
        <v>58</v>
      </c>
      <c r="J22" s="11">
        <f t="shared" si="1"/>
        <v>8.1841330227051703</v>
      </c>
      <c r="K22" s="11">
        <f t="shared" si="3"/>
        <v>14.110574177077881</v>
      </c>
      <c r="L22" s="26">
        <v>116</v>
      </c>
    </row>
    <row r="23" spans="1:12" ht="21.75" customHeight="1" x14ac:dyDescent="0.2">
      <c r="A23" s="22">
        <v>20</v>
      </c>
      <c r="B23" s="14" t="s">
        <v>23</v>
      </c>
      <c r="C23" s="14" t="s">
        <v>66</v>
      </c>
      <c r="D23" s="15" t="s">
        <v>38</v>
      </c>
      <c r="E23" s="14">
        <v>0.2</v>
      </c>
      <c r="F23" s="17">
        <v>400</v>
      </c>
      <c r="G23" s="10">
        <v>330</v>
      </c>
      <c r="H23" s="10">
        <v>419.9</v>
      </c>
      <c r="I23" s="13">
        <v>383.3</v>
      </c>
      <c r="J23" s="11">
        <f t="shared" si="1"/>
        <v>47.219381613908865</v>
      </c>
      <c r="K23" s="11">
        <f t="shared" si="3"/>
        <v>12.319170783696547</v>
      </c>
      <c r="L23" s="26">
        <v>76.660000000000011</v>
      </c>
    </row>
    <row r="24" spans="1:12" ht="21.75" customHeight="1" x14ac:dyDescent="0.2">
      <c r="A24" s="22">
        <v>21</v>
      </c>
      <c r="B24" s="14" t="s">
        <v>24</v>
      </c>
      <c r="C24" s="14" t="s">
        <v>67</v>
      </c>
      <c r="D24" s="15" t="s">
        <v>38</v>
      </c>
      <c r="E24" s="14">
        <v>0.5</v>
      </c>
      <c r="F24" s="17">
        <v>320</v>
      </c>
      <c r="G24" s="10">
        <v>309.99</v>
      </c>
      <c r="H24" s="10">
        <v>255</v>
      </c>
      <c r="I24" s="13">
        <v>295</v>
      </c>
      <c r="J24" s="11">
        <f t="shared" si="1"/>
        <v>34.997857553475093</v>
      </c>
      <c r="K24" s="12">
        <f t="shared" si="3"/>
        <v>11.863680526601726</v>
      </c>
      <c r="L24" s="26">
        <v>147.5</v>
      </c>
    </row>
    <row r="25" spans="1:12" ht="21.75" customHeight="1" x14ac:dyDescent="0.2">
      <c r="A25" s="22">
        <v>22</v>
      </c>
      <c r="B25" s="14" t="s">
        <v>25</v>
      </c>
      <c r="C25" s="14" t="s">
        <v>68</v>
      </c>
      <c r="D25" s="15" t="s">
        <v>38</v>
      </c>
      <c r="E25" s="14">
        <v>1</v>
      </c>
      <c r="F25" s="17">
        <v>180</v>
      </c>
      <c r="G25" s="10">
        <v>199.99</v>
      </c>
      <c r="H25" s="10">
        <v>169.99</v>
      </c>
      <c r="I25" s="13">
        <v>183.33</v>
      </c>
      <c r="J25" s="11">
        <f t="shared" si="1"/>
        <v>15.274162279265379</v>
      </c>
      <c r="K25" s="12">
        <f t="shared" si="3"/>
        <v>8.3315127252852115</v>
      </c>
      <c r="L25" s="26">
        <v>183.33</v>
      </c>
    </row>
    <row r="26" spans="1:12" ht="21.75" customHeight="1" x14ac:dyDescent="0.2">
      <c r="A26" s="22">
        <v>23</v>
      </c>
      <c r="B26" s="14" t="s">
        <v>26</v>
      </c>
      <c r="C26" s="14" t="s">
        <v>69</v>
      </c>
      <c r="D26" s="15" t="s">
        <v>38</v>
      </c>
      <c r="E26" s="18">
        <v>0.5</v>
      </c>
      <c r="F26" s="17">
        <v>46</v>
      </c>
      <c r="G26" s="10">
        <v>68.989999999999995</v>
      </c>
      <c r="H26" s="10">
        <v>79.989999999999995</v>
      </c>
      <c r="I26" s="13">
        <v>64.989999999999995</v>
      </c>
      <c r="J26" s="11">
        <f t="shared" si="1"/>
        <v>17.343875960503585</v>
      </c>
      <c r="K26" s="12">
        <f t="shared" si="3"/>
        <v>26.686991784126153</v>
      </c>
      <c r="L26" s="26">
        <v>32.5</v>
      </c>
    </row>
    <row r="27" spans="1:12" ht="21.75" customHeight="1" x14ac:dyDescent="0.2">
      <c r="A27" s="22">
        <v>24</v>
      </c>
      <c r="B27" s="14" t="s">
        <v>48</v>
      </c>
      <c r="C27" s="14" t="s">
        <v>70</v>
      </c>
      <c r="D27" s="15" t="s">
        <v>38</v>
      </c>
      <c r="E27" s="18">
        <v>5</v>
      </c>
      <c r="F27" s="17">
        <v>70</v>
      </c>
      <c r="G27" s="10">
        <v>133.31</v>
      </c>
      <c r="H27" s="10">
        <v>133.31</v>
      </c>
      <c r="I27" s="13">
        <v>112.21</v>
      </c>
      <c r="J27" s="11">
        <f t="shared" si="1"/>
        <v>36.552045542395206</v>
      </c>
      <c r="K27" s="12">
        <f t="shared" si="3"/>
        <v>32.574677428388924</v>
      </c>
      <c r="L27" s="26">
        <v>561.04999999999995</v>
      </c>
    </row>
    <row r="28" spans="1:12" ht="21.75" customHeight="1" x14ac:dyDescent="0.2">
      <c r="A28" s="22">
        <v>25</v>
      </c>
      <c r="B28" s="14" t="s">
        <v>49</v>
      </c>
      <c r="C28" s="14" t="s">
        <v>71</v>
      </c>
      <c r="D28" s="15" t="s">
        <v>38</v>
      </c>
      <c r="E28" s="18">
        <v>5</v>
      </c>
      <c r="F28" s="17">
        <v>70</v>
      </c>
      <c r="G28" s="10">
        <v>106.64</v>
      </c>
      <c r="H28" s="10">
        <v>92.47</v>
      </c>
      <c r="I28" s="13">
        <v>89.7</v>
      </c>
      <c r="J28" s="11">
        <f t="shared" si="1"/>
        <v>18.476017788834625</v>
      </c>
      <c r="K28" s="12">
        <f t="shared" si="3"/>
        <v>20.597567211632803</v>
      </c>
      <c r="L28" s="26">
        <v>448.5</v>
      </c>
    </row>
    <row r="29" spans="1:12" ht="21.75" customHeight="1" x14ac:dyDescent="0.2">
      <c r="A29" s="22">
        <v>26</v>
      </c>
      <c r="B29" s="14" t="s">
        <v>27</v>
      </c>
      <c r="C29" s="14" t="s">
        <v>72</v>
      </c>
      <c r="D29" s="15" t="s">
        <v>38</v>
      </c>
      <c r="E29" s="18">
        <v>0.5</v>
      </c>
      <c r="F29" s="17">
        <v>85</v>
      </c>
      <c r="G29" s="10">
        <v>65.989999999999995</v>
      </c>
      <c r="H29" s="10">
        <v>74.98</v>
      </c>
      <c r="I29" s="13">
        <v>75.319999999999993</v>
      </c>
      <c r="J29" s="11">
        <f t="shared" si="1"/>
        <v>9.5096494853035249</v>
      </c>
      <c r="K29" s="12">
        <f t="shared" si="3"/>
        <v>12.625663150960603</v>
      </c>
      <c r="L29" s="26">
        <v>37.659999999999997</v>
      </c>
    </row>
    <row r="30" spans="1:12" ht="21.75" customHeight="1" x14ac:dyDescent="0.2">
      <c r="A30" s="22">
        <v>27</v>
      </c>
      <c r="B30" s="14" t="s">
        <v>28</v>
      </c>
      <c r="C30" s="14" t="s">
        <v>73</v>
      </c>
      <c r="D30" s="15" t="s">
        <v>38</v>
      </c>
      <c r="E30" s="18">
        <v>0.5</v>
      </c>
      <c r="F30" s="17">
        <v>66</v>
      </c>
      <c r="G30" s="10">
        <v>54.99</v>
      </c>
      <c r="H30" s="10">
        <v>34.99</v>
      </c>
      <c r="I30" s="13">
        <v>51.99</v>
      </c>
      <c r="J30" s="11">
        <f t="shared" si="1"/>
        <v>15.720688068062818</v>
      </c>
      <c r="K30" s="12">
        <f t="shared" si="3"/>
        <v>30.237907420778647</v>
      </c>
      <c r="L30" s="26">
        <v>26</v>
      </c>
    </row>
    <row r="31" spans="1:12" ht="21.75" customHeight="1" x14ac:dyDescent="0.2">
      <c r="A31" s="22">
        <v>28</v>
      </c>
      <c r="B31" s="14" t="s">
        <v>29</v>
      </c>
      <c r="C31" s="14" t="s">
        <v>74</v>
      </c>
      <c r="D31" s="15" t="s">
        <v>38</v>
      </c>
      <c r="E31" s="18">
        <v>0.5</v>
      </c>
      <c r="F31" s="17">
        <v>65</v>
      </c>
      <c r="G31" s="10">
        <v>49.98</v>
      </c>
      <c r="H31" s="10">
        <v>47.49</v>
      </c>
      <c r="I31" s="13">
        <v>54.16</v>
      </c>
      <c r="J31" s="11">
        <f t="shared" si="1"/>
        <v>9.472773265170753</v>
      </c>
      <c r="K31" s="12">
        <f t="shared" si="3"/>
        <v>17.490349455632852</v>
      </c>
      <c r="L31" s="26">
        <v>27.08</v>
      </c>
    </row>
    <row r="32" spans="1:12" ht="23.25" customHeight="1" x14ac:dyDescent="0.2">
      <c r="A32" s="22">
        <v>29</v>
      </c>
      <c r="B32" s="14" t="s">
        <v>30</v>
      </c>
      <c r="C32" s="14" t="s">
        <v>75</v>
      </c>
      <c r="D32" s="15" t="s">
        <v>38</v>
      </c>
      <c r="E32" s="18">
        <v>0.5</v>
      </c>
      <c r="F32" s="17">
        <v>90</v>
      </c>
      <c r="G32" s="9">
        <v>89.99</v>
      </c>
      <c r="H32" s="10">
        <v>51.23</v>
      </c>
      <c r="I32" s="13">
        <v>77.069999999999993</v>
      </c>
      <c r="J32" s="11">
        <f t="shared" si="1"/>
        <v>22.380983743645679</v>
      </c>
      <c r="K32" s="12">
        <f t="shared" si="3"/>
        <v>29.039812824245075</v>
      </c>
      <c r="L32" s="26">
        <v>38.54</v>
      </c>
    </row>
    <row r="33" spans="1:12" ht="20.25" customHeight="1" x14ac:dyDescent="0.2">
      <c r="A33" s="22">
        <v>30</v>
      </c>
      <c r="B33" s="14" t="s">
        <v>31</v>
      </c>
      <c r="C33" s="14" t="s">
        <v>85</v>
      </c>
      <c r="D33" s="15" t="s">
        <v>38</v>
      </c>
      <c r="E33" s="18">
        <v>0.5</v>
      </c>
      <c r="F33" s="17">
        <v>50</v>
      </c>
      <c r="G33" s="9">
        <v>69.989999999999995</v>
      </c>
      <c r="H33" s="10">
        <v>39.99</v>
      </c>
      <c r="I33" s="13">
        <v>53.33</v>
      </c>
      <c r="J33" s="11">
        <f t="shared" si="1"/>
        <v>15.274162279265397</v>
      </c>
      <c r="K33" s="11">
        <f t="shared" si="3"/>
        <v>28.640844326393022</v>
      </c>
      <c r="L33" s="26">
        <v>26.67</v>
      </c>
    </row>
    <row r="34" spans="1:12" ht="21.75" customHeight="1" x14ac:dyDescent="0.2">
      <c r="A34" s="22">
        <v>31</v>
      </c>
      <c r="B34" s="14" t="s">
        <v>43</v>
      </c>
      <c r="C34" s="14" t="s">
        <v>88</v>
      </c>
      <c r="D34" s="15" t="s">
        <v>38</v>
      </c>
      <c r="E34" s="18">
        <v>0.5</v>
      </c>
      <c r="F34" s="17">
        <v>148</v>
      </c>
      <c r="G34" s="9">
        <v>91.74</v>
      </c>
      <c r="H34" s="10">
        <v>111.08</v>
      </c>
      <c r="I34" s="13">
        <v>116.94</v>
      </c>
      <c r="J34" s="11">
        <f t="shared" si="1"/>
        <v>28.584114469404135</v>
      </c>
      <c r="K34" s="12">
        <f t="shared" si="3"/>
        <v>24.443402145890317</v>
      </c>
      <c r="L34" s="26">
        <v>58.47</v>
      </c>
    </row>
    <row r="35" spans="1:12" ht="21.75" customHeight="1" x14ac:dyDescent="0.2">
      <c r="A35" s="22">
        <v>32</v>
      </c>
      <c r="B35" s="14" t="s">
        <v>32</v>
      </c>
      <c r="C35" s="14" t="s">
        <v>76</v>
      </c>
      <c r="D35" s="15" t="s">
        <v>38</v>
      </c>
      <c r="E35" s="14">
        <v>0.3</v>
      </c>
      <c r="F35" s="17">
        <v>352</v>
      </c>
      <c r="G35" s="9">
        <v>333.3</v>
      </c>
      <c r="H35" s="10">
        <v>314.77999999999997</v>
      </c>
      <c r="I35" s="13">
        <v>333.36</v>
      </c>
      <c r="J35" s="11">
        <f t="shared" si="1"/>
        <v>18.610072541502909</v>
      </c>
      <c r="K35" s="11">
        <f t="shared" si="3"/>
        <v>5.5825751564383577</v>
      </c>
      <c r="L35" s="26">
        <v>100.01</v>
      </c>
    </row>
    <row r="36" spans="1:12" ht="21.75" customHeight="1" x14ac:dyDescent="0.2">
      <c r="A36" s="22">
        <v>33</v>
      </c>
      <c r="B36" s="14" t="s">
        <v>33</v>
      </c>
      <c r="C36" s="14" t="s">
        <v>77</v>
      </c>
      <c r="D36" s="15" t="s">
        <v>38</v>
      </c>
      <c r="E36" s="14">
        <v>0.3</v>
      </c>
      <c r="F36" s="17">
        <v>250</v>
      </c>
      <c r="G36" s="9">
        <v>228.54</v>
      </c>
      <c r="H36" s="10">
        <v>156.63</v>
      </c>
      <c r="I36" s="13">
        <v>211.72</v>
      </c>
      <c r="J36" s="11">
        <f t="shared" si="1"/>
        <v>48.90387953254146</v>
      </c>
      <c r="K36" s="11">
        <f t="shared" si="3"/>
        <v>23.098374991753946</v>
      </c>
      <c r="L36" s="26">
        <v>63.52</v>
      </c>
    </row>
    <row r="37" spans="1:12" ht="21.75" customHeight="1" x14ac:dyDescent="0.2">
      <c r="A37" s="22">
        <v>34</v>
      </c>
      <c r="B37" s="14" t="s">
        <v>34</v>
      </c>
      <c r="C37" s="14" t="s">
        <v>78</v>
      </c>
      <c r="D37" s="15" t="s">
        <v>38</v>
      </c>
      <c r="E37" s="14">
        <v>0.3</v>
      </c>
      <c r="F37" s="17">
        <v>300</v>
      </c>
      <c r="G37" s="9">
        <v>237.48</v>
      </c>
      <c r="H37" s="10">
        <v>288.2</v>
      </c>
      <c r="I37" s="13">
        <v>275.23</v>
      </c>
      <c r="J37" s="11">
        <f t="shared" si="1"/>
        <v>33.217738233259254</v>
      </c>
      <c r="K37" s="11">
        <f t="shared" si="3"/>
        <v>12.069083396889601</v>
      </c>
      <c r="L37" s="26">
        <v>82.57</v>
      </c>
    </row>
    <row r="38" spans="1:12" ht="21.75" customHeight="1" x14ac:dyDescent="0.2">
      <c r="A38" s="22">
        <v>35</v>
      </c>
      <c r="B38" s="14" t="s">
        <v>35</v>
      </c>
      <c r="C38" s="14" t="s">
        <v>79</v>
      </c>
      <c r="D38" s="15" t="s">
        <v>41</v>
      </c>
      <c r="E38" s="14">
        <v>0.5</v>
      </c>
      <c r="F38" s="17">
        <v>156</v>
      </c>
      <c r="G38" s="9">
        <v>139.99</v>
      </c>
      <c r="H38" s="10">
        <v>129.99</v>
      </c>
      <c r="I38" s="13">
        <v>141.99</v>
      </c>
      <c r="J38" s="11">
        <f t="shared" si="1"/>
        <v>13.12021468320291</v>
      </c>
      <c r="K38" s="11">
        <f t="shared" si="3"/>
        <v>9.2402385260954354</v>
      </c>
      <c r="L38" s="26">
        <v>71</v>
      </c>
    </row>
    <row r="39" spans="1:12" ht="21.75" customHeight="1" x14ac:dyDescent="0.2">
      <c r="A39" s="22">
        <v>36</v>
      </c>
      <c r="B39" s="14" t="s">
        <v>36</v>
      </c>
      <c r="C39" s="14" t="s">
        <v>80</v>
      </c>
      <c r="D39" s="15" t="s">
        <v>39</v>
      </c>
      <c r="E39" s="14">
        <v>30</v>
      </c>
      <c r="F39" s="17">
        <v>9.5</v>
      </c>
      <c r="G39" s="9">
        <v>11.99</v>
      </c>
      <c r="H39" s="10">
        <v>11</v>
      </c>
      <c r="I39" s="13">
        <v>10.83</v>
      </c>
      <c r="J39" s="11">
        <f t="shared" si="1"/>
        <v>1.2536745989290843</v>
      </c>
      <c r="K39" s="11">
        <f t="shared" si="3"/>
        <v>11.575942741727463</v>
      </c>
      <c r="L39" s="26">
        <v>324.89999999999998</v>
      </c>
    </row>
    <row r="40" spans="1:12" ht="21.75" customHeight="1" x14ac:dyDescent="0.2">
      <c r="A40" s="22">
        <v>37</v>
      </c>
      <c r="B40" s="14" t="s">
        <v>37</v>
      </c>
      <c r="C40" s="14" t="s">
        <v>81</v>
      </c>
      <c r="D40" s="15" t="s">
        <v>38</v>
      </c>
      <c r="E40" s="14">
        <v>0.5</v>
      </c>
      <c r="F40" s="17">
        <v>16</v>
      </c>
      <c r="G40" s="9">
        <v>15.99</v>
      </c>
      <c r="H40" s="10">
        <v>9.69</v>
      </c>
      <c r="I40" s="13">
        <v>13.89</v>
      </c>
      <c r="J40" s="11">
        <f t="shared" si="1"/>
        <v>3.6401968811224124</v>
      </c>
      <c r="K40" s="12">
        <f t="shared" si="3"/>
        <v>26.207320958404694</v>
      </c>
      <c r="L40" s="26">
        <v>6.95</v>
      </c>
    </row>
    <row r="41" spans="1:12" ht="21.75" customHeight="1" x14ac:dyDescent="0.2">
      <c r="A41" s="22">
        <v>38</v>
      </c>
      <c r="B41" s="14" t="s">
        <v>42</v>
      </c>
      <c r="C41" s="14" t="s">
        <v>82</v>
      </c>
      <c r="D41" s="15" t="s">
        <v>38</v>
      </c>
      <c r="E41" s="18">
        <v>3</v>
      </c>
      <c r="F41" s="17">
        <v>86</v>
      </c>
      <c r="G41" s="9">
        <v>79.989999999999995</v>
      </c>
      <c r="H41" s="10">
        <v>72.989999999999995</v>
      </c>
      <c r="I41" s="13">
        <v>79.66</v>
      </c>
      <c r="J41" s="11">
        <f t="shared" si="1"/>
        <v>6.5112748367735209</v>
      </c>
      <c r="K41" s="11">
        <f t="shared" si="3"/>
        <v>8.1738323333837819</v>
      </c>
      <c r="L41" s="26">
        <v>238.98</v>
      </c>
    </row>
    <row r="42" spans="1:12" ht="21.75" customHeight="1" x14ac:dyDescent="0.2">
      <c r="A42" s="22">
        <v>39</v>
      </c>
      <c r="B42" s="14" t="s">
        <v>83</v>
      </c>
      <c r="C42" s="14" t="s">
        <v>102</v>
      </c>
      <c r="D42" s="15" t="s">
        <v>40</v>
      </c>
      <c r="E42" s="18">
        <v>1</v>
      </c>
      <c r="F42" s="17">
        <v>228</v>
      </c>
      <c r="G42" s="9">
        <v>199.99</v>
      </c>
      <c r="H42" s="10">
        <v>212</v>
      </c>
      <c r="I42" s="13">
        <v>222.25</v>
      </c>
      <c r="J42" s="11">
        <f t="shared" si="1"/>
        <v>14.052284511779567</v>
      </c>
      <c r="K42" s="11">
        <f t="shared" si="3"/>
        <v>6.3227376880897941</v>
      </c>
      <c r="L42" s="26">
        <v>222.25</v>
      </c>
    </row>
    <row r="43" spans="1:12" ht="21.75" customHeight="1" x14ac:dyDescent="0.2">
      <c r="A43" s="35" t="s">
        <v>50</v>
      </c>
      <c r="B43" s="36"/>
      <c r="C43" s="36"/>
      <c r="D43" s="36"/>
      <c r="E43" s="36"/>
      <c r="F43" s="36"/>
      <c r="G43" s="36"/>
      <c r="H43" s="36"/>
      <c r="I43" s="36"/>
      <c r="J43" s="36"/>
      <c r="K43" s="37"/>
      <c r="L43" s="26">
        <f>SUM(L4:L42)</f>
        <v>13668.709999999997</v>
      </c>
    </row>
    <row r="44" spans="1:12" s="2" customFormat="1" ht="26.25" customHeight="1" x14ac:dyDescent="0.25">
      <c r="A44" s="33" t="s">
        <v>94</v>
      </c>
      <c r="B44" s="33"/>
      <c r="C44" s="33"/>
      <c r="D44" s="33"/>
      <c r="E44" s="33"/>
      <c r="F44" s="23">
        <f>L43</f>
        <v>13668.709999999997</v>
      </c>
      <c r="G44" s="34" t="s">
        <v>95</v>
      </c>
      <c r="H44" s="34"/>
      <c r="I44" s="30"/>
      <c r="J44" s="30"/>
      <c r="K44" s="31"/>
      <c r="L44" s="31"/>
    </row>
    <row r="45" spans="1:12" s="4" customFormat="1" ht="24" customHeight="1" x14ac:dyDescent="0.25">
      <c r="A45" s="32" t="s">
        <v>100</v>
      </c>
      <c r="B45" s="32"/>
      <c r="C45" s="21"/>
      <c r="E45" s="6"/>
      <c r="F45" s="6"/>
      <c r="G45" s="32"/>
      <c r="H45" s="32"/>
      <c r="I45" s="32"/>
      <c r="J45" s="6"/>
      <c r="K45" s="6"/>
      <c r="L45" s="27"/>
    </row>
    <row r="46" spans="1:12" s="3" customFormat="1" ht="30" customHeight="1" x14ac:dyDescent="0.25">
      <c r="A46" s="28" t="s">
        <v>7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</row>
    <row r="47" spans="1:12" x14ac:dyDescent="0.25">
      <c r="A47" s="7"/>
      <c r="B47" s="7"/>
      <c r="C47" s="7"/>
      <c r="D47" s="16"/>
    </row>
    <row r="50" spans="2:12" x14ac:dyDescent="0.25"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</row>
    <row r="51" spans="2:12" x14ac:dyDescent="0.25"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</row>
    <row r="52" spans="2:12" x14ac:dyDescent="0.25"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</row>
    <row r="53" spans="2:12" x14ac:dyDescent="0.25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</row>
    <row r="54" spans="2:12" x14ac:dyDescent="0.25"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</row>
    <row r="55" spans="2:12" x14ac:dyDescent="0.25"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</row>
    <row r="56" spans="2:12" x14ac:dyDescent="0.25"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</row>
  </sheetData>
  <autoFilter ref="A3:L46">
    <filterColumn colId="11" showButton="0"/>
  </autoFilter>
  <mergeCells count="17">
    <mergeCell ref="A43:K43"/>
    <mergeCell ref="A1:L1"/>
    <mergeCell ref="A2:A3"/>
    <mergeCell ref="B2:B3"/>
    <mergeCell ref="C2:C3"/>
    <mergeCell ref="D2:D3"/>
    <mergeCell ref="E2:E3"/>
    <mergeCell ref="F2:H2"/>
    <mergeCell ref="I2:K2"/>
    <mergeCell ref="A46:L46"/>
    <mergeCell ref="B50:L56"/>
    <mergeCell ref="I44:J44"/>
    <mergeCell ref="K44:L44"/>
    <mergeCell ref="A45:B45"/>
    <mergeCell ref="G45:I45"/>
    <mergeCell ref="A44:E44"/>
    <mergeCell ref="G44:H44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2026-08-04T11:34:48Z</cp:lastPrinted>
  <dcterms:created xsi:type="dcterms:W3CDTF">2014-01-15T18:15:09Z</dcterms:created>
  <dcterms:modified xsi:type="dcterms:W3CDTF">2026-08-17T06:10:54Z</dcterms:modified>
</cp:coreProperties>
</file>