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Поставка муки и крупы (3)" sheetId="3" r:id="rId1"/>
  </sheets>
  <calcPr calcId="152511"/>
</workbook>
</file>

<file path=xl/calcChain.xml><?xml version="1.0" encoding="utf-8"?>
<calcChain xmlns="http://schemas.openxmlformats.org/spreadsheetml/2006/main">
  <c r="G17" i="3" l="1"/>
  <c r="H9" i="3" l="1"/>
  <c r="E17" i="3" l="1"/>
  <c r="F17" i="3"/>
  <c r="M15" i="3"/>
  <c r="H15" i="3"/>
  <c r="J15" i="3" s="1"/>
  <c r="K15" i="3" s="1"/>
  <c r="L15" i="3" l="1"/>
  <c r="M9" i="3" l="1"/>
  <c r="M10" i="3"/>
  <c r="M11" i="3"/>
  <c r="M12" i="3"/>
  <c r="M13" i="3"/>
  <c r="M14" i="3"/>
  <c r="M16" i="3"/>
  <c r="H14" i="3"/>
  <c r="M17" i="3" l="1"/>
  <c r="L14" i="3"/>
  <c r="J14" i="3"/>
  <c r="K14" i="3" s="1"/>
  <c r="H16" i="3" l="1"/>
  <c r="L16" i="3" s="1"/>
  <c r="J16" i="3" l="1"/>
  <c r="K16" i="3" s="1"/>
  <c r="H13" i="3"/>
  <c r="J13" i="3" s="1"/>
  <c r="K13" i="3" s="1"/>
  <c r="H12" i="3"/>
  <c r="J12" i="3" s="1"/>
  <c r="K12" i="3" s="1"/>
  <c r="H11" i="3"/>
  <c r="J11" i="3" s="1"/>
  <c r="K11" i="3" s="1"/>
  <c r="H10" i="3"/>
  <c r="J10" i="3" s="1"/>
  <c r="K10" i="3" s="1"/>
  <c r="J9" i="3"/>
  <c r="K9" i="3" s="1"/>
  <c r="L13" i="3" l="1"/>
  <c r="L12" i="3"/>
  <c r="L11" i="3"/>
  <c r="L10" i="3"/>
  <c r="L9" i="3"/>
  <c r="L17" i="3" l="1"/>
</calcChain>
</file>

<file path=xl/sharedStrings.xml><?xml version="1.0" encoding="utf-8"?>
<sst xmlns="http://schemas.openxmlformats.org/spreadsheetml/2006/main" count="45" uniqueCount="38">
  <si>
    <t>Ед. изм.</t>
  </si>
  <si>
    <t>Кол-во</t>
  </si>
  <si>
    <t>Цена за единицу услуги, товара, работ,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</si>
  <si>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</si>
  <si>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</si>
  <si>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</si>
  <si>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</si>
  <si>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ИТОГО</t>
  </si>
  <si>
    <t>σ - среднее квадратичное отклонение</t>
  </si>
  <si>
    <t>ОБОСНОВАНИЕ НАЧАЛЬНОЙ (МАКСИМАЛЬНОЙ) ЦЕНЫ КОНТРАКТА</t>
  </si>
  <si>
    <t>(цены контракта, заключаемого с единственным поставщиком)</t>
  </si>
  <si>
    <t>Используемый метод:  метод сопоставимых рыночных цен (анализ рынка)</t>
  </si>
  <si>
    <t>Наименование товара</t>
  </si>
  <si>
    <t>Основные характеристики объекта закупки</t>
  </si>
  <si>
    <t>кг</t>
  </si>
  <si>
    <t>Крупа гречневая</t>
  </si>
  <si>
    <t>Пшено</t>
  </si>
  <si>
    <t>Крупа перловая</t>
  </si>
  <si>
    <t>Горох</t>
  </si>
  <si>
    <t>Вид-колотый, шлифованный; Сорт-Не ниже первого сорта; Цвет-желтый, зеленый; Запах нормальный, свойственный гороху, без затхлого, плесенного или иного постороннего запаха; Зараженность вредителями не допускается; Соответствие нормативной документации ГОСТ 6201-68</t>
  </si>
  <si>
    <t>Вид-ядрица; Сорт первый; Цвет-кремоватый с желтоватым оттенком, либо коричневый разных оттенков; Без посторонних привкусов и запахов, запах без затхлости и плесени; Зараженность вредителями не допускается; Соответствие нормативной документации ГОСТ  Р 55290-2012</t>
  </si>
  <si>
    <t>Вид-шлифованный; Сорт  высший; Цвет-желтый разных оттенков; Запах свойственный пшену, без посторонних запахов, не затхлый, не плесневый; Зараженность вредителями не допускается; Соответствие нормативной документации ГОСТ 572-60</t>
  </si>
  <si>
    <t>НМЦК по позиции, руб.</t>
  </si>
  <si>
    <t>Консистенция и внешний видя-Ядро, освобожденное от цветковых пленок, хорошо отшлифованное; Цвет белый с желтоватым оттенком; Запах без посторонних привкусов и запахов, запах без затхлости и плесени; Зараженность вредителями не допускается; Соответствие нормативной документации ГОСТ 5784-60</t>
  </si>
  <si>
    <t>Контрактный управляющий                                                                                А.Е.Согин</t>
  </si>
  <si>
    <t>Сорт Высший, Цвет и запах белый, запах свойственный пшеничной муке, без посторонних запахов и плесени, без амбарных вредителей. Зараженность вредителями не допускается, Упаковка не более 50 кг, Соответствие нормативной документации ГОСТ Р 52189-2003</t>
  </si>
  <si>
    <t>Мука пшеничная</t>
  </si>
  <si>
    <t>Сорт Высший; Вид Пропаренный; Цвет белый с различными оттенками; Запах свойственный рисовой крупе без посторонних запахов, не затхлый, не плесневый; Зараженность вредителями не допускается; Соответствие нормативной документации ГОСТ 6292-93</t>
  </si>
  <si>
    <t>Рис</t>
  </si>
  <si>
    <t>Крупа манная</t>
  </si>
  <si>
    <t>Внешний вид  и цвет-преобладает непрозрачная мучнистая крупка ровного белого или кремового цвета; Запах  нормальный, без запахов плесени, затхлости и других посторонних запахов; Зараженность вредителями не допускается; Соответствие нормативной документации ГОСТ 7022-97</t>
  </si>
  <si>
    <t>НМЦК по позиции минимальная, руб.</t>
  </si>
  <si>
    <t>ИП Егорова Е.И.</t>
  </si>
  <si>
    <t xml:space="preserve"> ИП Тяпкина Л.С.</t>
  </si>
  <si>
    <t xml:space="preserve">Крупы и мука </t>
  </si>
  <si>
    <t>Крупа рисовая</t>
  </si>
  <si>
    <t>Сорт Высший; Вид Обычный; Цвет белый с различными оттенками; Запах свойственный рисовой крупе без посторонних запахов, не затхлый, не плесневый; Зараженность вредителями не допускается; Соответствие нормативной документации ГОСТ 6292-93</t>
  </si>
  <si>
    <t>ИП Замальдинов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</si>
</sst>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_р_.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3" fillId="0" borderId="5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4" fontId="9" fillId="0" borderId="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1"/>
  <sheetViews>
    <sheetView tabSelected="1" topLeftCell="A5" zoomScale="85" zoomScaleNormal="85" workbookViewId="0">
      <selection activeCell="F16" sqref="F16"/>
    </sheetView>
  </sheetViews>
  <sheetFormatPr defaultRowHeight="14.4" x14ac:dyDescent="0.3"/>
  <cols>
    <col min="1" max="1" width="13" customWidth="1"/>
    <col min="2" max="2" width="48.109375" customWidth="1"/>
    <col min="3" max="3" width="6" customWidth="1"/>
    <col min="4" max="4" width="6.44140625" customWidth="1"/>
    <col min="5" max="5" width="14.88671875" customWidth="1"/>
    <col min="6" max="6" width="17.44140625" customWidth="1"/>
    <col min="7" max="7" width="16" customWidth="1"/>
    <col min="8" max="8" width="11.33203125" customWidth="1"/>
    <col min="12" max="12" width="11.6640625" customWidth="1"/>
  </cols>
  <sheetData>
    <row r="2" spans="1:13" ht="15.6" x14ac:dyDescent="0.3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15.6" x14ac:dyDescent="0.3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ht="15.6" x14ac:dyDescent="0.3">
      <c r="A4" s="30" t="s">
        <v>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x14ac:dyDescent="0.3">
      <c r="A5" s="31" t="s">
        <v>11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3" x14ac:dyDescent="0.3">
      <c r="A6" s="32"/>
      <c r="B6" s="32"/>
      <c r="C6" s="32"/>
      <c r="D6" s="33"/>
      <c r="E6" s="33"/>
      <c r="F6" s="33"/>
      <c r="G6" s="33"/>
      <c r="H6" s="32"/>
      <c r="I6" s="32"/>
      <c r="J6" s="32"/>
      <c r="K6" s="32"/>
      <c r="L6" s="32"/>
    </row>
    <row r="7" spans="1:13" ht="27" customHeight="1" x14ac:dyDescent="0.3">
      <c r="A7" s="38" t="s">
        <v>12</v>
      </c>
      <c r="B7" s="38" t="s">
        <v>13</v>
      </c>
      <c r="C7" s="40" t="s">
        <v>0</v>
      </c>
      <c r="D7" s="42" t="s">
        <v>1</v>
      </c>
      <c r="E7" s="42" t="s">
        <v>2</v>
      </c>
      <c r="F7" s="42"/>
      <c r="G7" s="42"/>
      <c r="H7" s="35" t="s">
        <v>3</v>
      </c>
      <c r="I7" s="29" t="s">
        <v>4</v>
      </c>
      <c r="J7" s="29" t="s">
        <v>5</v>
      </c>
      <c r="K7" s="29" t="s">
        <v>6</v>
      </c>
      <c r="L7" s="29" t="s">
        <v>22</v>
      </c>
      <c r="M7" s="29" t="s">
        <v>31</v>
      </c>
    </row>
    <row r="8" spans="1:13" ht="23.25" customHeight="1" x14ac:dyDescent="0.3">
      <c r="A8" s="39"/>
      <c r="B8" s="39"/>
      <c r="C8" s="41"/>
      <c r="D8" s="42"/>
      <c r="E8" s="12" t="s">
        <v>32</v>
      </c>
      <c r="F8" s="12" t="s">
        <v>37</v>
      </c>
      <c r="G8" s="12" t="s">
        <v>33</v>
      </c>
      <c r="H8" s="35"/>
      <c r="I8" s="29"/>
      <c r="J8" s="29"/>
      <c r="K8" s="29"/>
      <c r="L8" s="29"/>
      <c r="M8" s="29"/>
    </row>
    <row r="9" spans="1:13" ht="61.5" customHeight="1" x14ac:dyDescent="0.3">
      <c r="A9" s="11" t="s">
        <v>18</v>
      </c>
      <c r="B9" s="10" t="s">
        <v>19</v>
      </c>
      <c r="C9" s="8" t="s">
        <v>14</v>
      </c>
      <c r="D9" s="26">
        <v>75</v>
      </c>
      <c r="E9" s="13">
        <v>70</v>
      </c>
      <c r="F9" s="13">
        <v>65</v>
      </c>
      <c r="G9" s="13">
        <v>67</v>
      </c>
      <c r="H9" s="4">
        <f>ROUND(AVERAGE(E9:G9),2)</f>
        <v>67.33</v>
      </c>
      <c r="I9" s="2">
        <v>3</v>
      </c>
      <c r="J9" s="3">
        <f t="shared" ref="J9:J14" si="0">SQRT((POWER(E9-H9,2)+POWER(F9-H9,2)+POWER(G9-H9,2))/(I9-1))</f>
        <v>2.5166147897522975</v>
      </c>
      <c r="K9" s="4">
        <f t="shared" ref="K9:K14" si="1">100*(J9/((E9+F9+G9)/3))</f>
        <v>3.7375467174539074</v>
      </c>
      <c r="L9" s="4">
        <f t="shared" ref="L9:L14" si="2">D9*H9</f>
        <v>5049.75</v>
      </c>
      <c r="M9" s="4">
        <f t="shared" ref="M9:M16" si="3">D9*F9</f>
        <v>4875</v>
      </c>
    </row>
    <row r="10" spans="1:13" ht="60" customHeight="1" x14ac:dyDescent="0.3">
      <c r="A10" s="11" t="s">
        <v>15</v>
      </c>
      <c r="B10" s="10" t="s">
        <v>20</v>
      </c>
      <c r="C10" s="8" t="s">
        <v>14</v>
      </c>
      <c r="D10" s="26">
        <v>150</v>
      </c>
      <c r="E10" s="13">
        <v>70</v>
      </c>
      <c r="F10" s="13">
        <v>65</v>
      </c>
      <c r="G10" s="13">
        <v>68</v>
      </c>
      <c r="H10" s="4">
        <f t="shared" ref="H10:H14" si="4">ROUND(AVERAGE(E10:G10),2)</f>
        <v>67.67</v>
      </c>
      <c r="I10" s="2">
        <v>3</v>
      </c>
      <c r="J10" s="3">
        <f t="shared" si="0"/>
        <v>2.5166147897522975</v>
      </c>
      <c r="K10" s="4">
        <f t="shared" si="1"/>
        <v>3.7191351572694051</v>
      </c>
      <c r="L10" s="4">
        <f t="shared" si="2"/>
        <v>10150.5</v>
      </c>
      <c r="M10" s="4">
        <f t="shared" si="3"/>
        <v>9750</v>
      </c>
    </row>
    <row r="11" spans="1:13" ht="53.25" customHeight="1" x14ac:dyDescent="0.3">
      <c r="A11" s="5" t="s">
        <v>16</v>
      </c>
      <c r="B11" s="9" t="s">
        <v>21</v>
      </c>
      <c r="C11" s="6" t="s">
        <v>14</v>
      </c>
      <c r="D11" s="27">
        <v>60</v>
      </c>
      <c r="E11" s="7">
        <v>60</v>
      </c>
      <c r="F11" s="7">
        <v>58</v>
      </c>
      <c r="G11" s="7">
        <v>60</v>
      </c>
      <c r="H11" s="1">
        <f t="shared" si="4"/>
        <v>59.33</v>
      </c>
      <c r="I11" s="2">
        <v>3</v>
      </c>
      <c r="J11" s="3">
        <f t="shared" si="0"/>
        <v>1.1547077552350637</v>
      </c>
      <c r="K11" s="4">
        <f t="shared" si="1"/>
        <v>1.946136666126512</v>
      </c>
      <c r="L11" s="4">
        <f t="shared" si="2"/>
        <v>3559.7999999999997</v>
      </c>
      <c r="M11" s="4">
        <f t="shared" si="3"/>
        <v>3480</v>
      </c>
    </row>
    <row r="12" spans="1:13" ht="62.25" customHeight="1" x14ac:dyDescent="0.3">
      <c r="A12" s="5" t="s">
        <v>35</v>
      </c>
      <c r="B12" s="9" t="s">
        <v>36</v>
      </c>
      <c r="C12" s="6" t="s">
        <v>14</v>
      </c>
      <c r="D12" s="27">
        <v>100</v>
      </c>
      <c r="E12" s="7">
        <v>115</v>
      </c>
      <c r="F12" s="7">
        <v>110</v>
      </c>
      <c r="G12" s="7">
        <v>114</v>
      </c>
      <c r="H12" s="1">
        <f t="shared" si="4"/>
        <v>113</v>
      </c>
      <c r="I12" s="2">
        <v>3</v>
      </c>
      <c r="J12" s="3">
        <f t="shared" si="0"/>
        <v>2.6457513110645907</v>
      </c>
      <c r="K12" s="4">
        <f t="shared" si="1"/>
        <v>2.3413728416500805</v>
      </c>
      <c r="L12" s="4">
        <f t="shared" si="2"/>
        <v>11300</v>
      </c>
      <c r="M12" s="4">
        <f t="shared" si="3"/>
        <v>11000</v>
      </c>
    </row>
    <row r="13" spans="1:13" ht="58.5" customHeight="1" x14ac:dyDescent="0.3">
      <c r="A13" s="5" t="s">
        <v>17</v>
      </c>
      <c r="B13" s="9" t="s">
        <v>23</v>
      </c>
      <c r="C13" s="6" t="s">
        <v>14</v>
      </c>
      <c r="D13" s="27">
        <v>30</v>
      </c>
      <c r="E13" s="7">
        <v>41</v>
      </c>
      <c r="F13" s="7">
        <v>40</v>
      </c>
      <c r="G13" s="7">
        <v>40</v>
      </c>
      <c r="H13" s="1">
        <f t="shared" si="4"/>
        <v>40.33</v>
      </c>
      <c r="I13" s="2">
        <v>3</v>
      </c>
      <c r="J13" s="3">
        <f t="shared" si="0"/>
        <v>0.5773647027659381</v>
      </c>
      <c r="K13" s="4">
        <f t="shared" si="1"/>
        <v>1.4314827341304248</v>
      </c>
      <c r="L13" s="4">
        <f t="shared" si="2"/>
        <v>1209.8999999999999</v>
      </c>
      <c r="M13" s="4">
        <f t="shared" si="3"/>
        <v>1200</v>
      </c>
    </row>
    <row r="14" spans="1:13" ht="60" customHeight="1" x14ac:dyDescent="0.3">
      <c r="A14" s="14" t="s">
        <v>29</v>
      </c>
      <c r="B14" s="9" t="s">
        <v>30</v>
      </c>
      <c r="C14" s="16" t="s">
        <v>14</v>
      </c>
      <c r="D14" s="28">
        <v>70</v>
      </c>
      <c r="E14" s="17">
        <v>58</v>
      </c>
      <c r="F14" s="17">
        <v>60</v>
      </c>
      <c r="G14" s="17">
        <v>60</v>
      </c>
      <c r="H14" s="1">
        <f t="shared" si="4"/>
        <v>59.33</v>
      </c>
      <c r="I14" s="2">
        <v>3</v>
      </c>
      <c r="J14" s="3">
        <f t="shared" si="0"/>
        <v>1.1547077552350637</v>
      </c>
      <c r="K14" s="4">
        <f t="shared" si="1"/>
        <v>1.946136666126512</v>
      </c>
      <c r="L14" s="4">
        <f t="shared" si="2"/>
        <v>4153.0999999999995</v>
      </c>
      <c r="M14" s="4">
        <f t="shared" si="3"/>
        <v>4200</v>
      </c>
    </row>
    <row r="15" spans="1:13" ht="40.799999999999997" x14ac:dyDescent="0.3">
      <c r="A15" s="5" t="s">
        <v>28</v>
      </c>
      <c r="B15" s="9" t="s">
        <v>27</v>
      </c>
      <c r="C15" s="6" t="s">
        <v>14</v>
      </c>
      <c r="D15" s="27">
        <v>150</v>
      </c>
      <c r="E15" s="7">
        <v>160</v>
      </c>
      <c r="F15" s="7">
        <v>158</v>
      </c>
      <c r="G15" s="7">
        <v>165</v>
      </c>
      <c r="H15" s="1">
        <f t="shared" ref="H15" si="5">ROUND(AVERAGE(E15:G15),2)</f>
        <v>161</v>
      </c>
      <c r="I15" s="2">
        <v>3</v>
      </c>
      <c r="J15" s="3">
        <f t="shared" ref="J15" si="6">SQRT((POWER(E15-H15,2)+POWER(F15-H15,2)+POWER(G15-H15,2))/(I15-1))</f>
        <v>3.6055512754639891</v>
      </c>
      <c r="K15" s="4">
        <f t="shared" ref="K15" si="7">100*(J15/((E15+F15+G15)/3))</f>
        <v>2.2394728419030989</v>
      </c>
      <c r="L15" s="4">
        <f t="shared" ref="L15" si="8">D15*H15</f>
        <v>24150</v>
      </c>
      <c r="M15" s="4">
        <f t="shared" ref="M15" si="9">D15*F15</f>
        <v>23700</v>
      </c>
    </row>
    <row r="16" spans="1:13" ht="54" customHeight="1" x14ac:dyDescent="0.3">
      <c r="A16" s="14" t="s">
        <v>26</v>
      </c>
      <c r="B16" s="15" t="s">
        <v>25</v>
      </c>
      <c r="C16" s="16" t="s">
        <v>14</v>
      </c>
      <c r="D16" s="28">
        <v>300</v>
      </c>
      <c r="E16" s="17">
        <v>52</v>
      </c>
      <c r="F16" s="17">
        <v>50</v>
      </c>
      <c r="G16" s="17">
        <v>51</v>
      </c>
      <c r="H16" s="18">
        <f t="shared" ref="H16" si="10">ROUND(AVERAGE(E16:G16),2)</f>
        <v>51</v>
      </c>
      <c r="I16" s="19">
        <v>3</v>
      </c>
      <c r="J16" s="20">
        <f t="shared" ref="J16" si="11">SQRT((POWER(E16-H16,2)+POWER(F16-H16,2)+POWER(G16-H16,2))/(I16-1))</f>
        <v>1</v>
      </c>
      <c r="K16" s="21">
        <f t="shared" ref="K16" si="12">100*(J16/((E16+F16+G16)/3))</f>
        <v>1.9607843137254901</v>
      </c>
      <c r="L16" s="21">
        <f t="shared" ref="L16" si="13">D16*H16</f>
        <v>15300</v>
      </c>
      <c r="M16" s="4">
        <f t="shared" si="3"/>
        <v>15000</v>
      </c>
    </row>
    <row r="17" spans="1:13" x14ac:dyDescent="0.3">
      <c r="A17" s="22" t="s">
        <v>7</v>
      </c>
      <c r="B17" s="23"/>
      <c r="C17" s="22"/>
      <c r="D17" s="23"/>
      <c r="E17" s="24">
        <f>D9*E9+D10*E10+D11*E11+D12*E12+D13*E13+D14*E14+D15*E15+D16*E16</f>
        <v>75740</v>
      </c>
      <c r="F17" s="24">
        <f>D9*F9+D10*F10+D11*F11+D12*F12+D13*F13+D14*F14+D15*F15+D16*F16</f>
        <v>73205</v>
      </c>
      <c r="G17" s="24">
        <f>D9*G9+D10*G10+D11*G11+D12*G12+D13*G13+D14*G14+D15*G15+D16*G16</f>
        <v>75675</v>
      </c>
      <c r="H17" s="23"/>
      <c r="I17" s="23"/>
      <c r="J17" s="23"/>
      <c r="K17" s="23"/>
      <c r="L17" s="25">
        <f>SUM(L9:L16)</f>
        <v>74873.05</v>
      </c>
      <c r="M17" s="25">
        <f>SUM(M9:M16)</f>
        <v>73205</v>
      </c>
    </row>
    <row r="19" spans="1:13" x14ac:dyDescent="0.3">
      <c r="A19" s="36" t="s">
        <v>8</v>
      </c>
      <c r="B19" s="37"/>
      <c r="C19" s="37"/>
      <c r="D19" s="37"/>
      <c r="E19" s="37"/>
    </row>
    <row r="21" spans="1:13" x14ac:dyDescent="0.3">
      <c r="A21" s="34" t="s">
        <v>24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protectedRanges>
    <protectedRange sqref="A9:E11 B12:B13 F9:G14 C12:E14 A12:A14 C16:G16 A16 A15:G15" name="Диапазон3"/>
    <protectedRange sqref="I9:I16" name="Диапазон2"/>
    <protectedRange sqref="A17:A19 C17:K19 B18:B19 A11:E13 A14 C14:E14 F11:G14 A15:G16" name="Диапазон1"/>
    <protectedRange sqref="B14" name="Диапазон3_1"/>
    <protectedRange sqref="B14" name="Диапазон1_1"/>
  </protectedRanges>
  <mergeCells count="18">
    <mergeCell ref="A21:L21"/>
    <mergeCell ref="H7:H8"/>
    <mergeCell ref="I7:I8"/>
    <mergeCell ref="J7:J8"/>
    <mergeCell ref="K7:K8"/>
    <mergeCell ref="L7:L8"/>
    <mergeCell ref="A19:E19"/>
    <mergeCell ref="A7:A8"/>
    <mergeCell ref="B7:B8"/>
    <mergeCell ref="C7:C8"/>
    <mergeCell ref="D7:D8"/>
    <mergeCell ref="E7:G7"/>
    <mergeCell ref="M7:M8"/>
    <mergeCell ref="A2:L2"/>
    <mergeCell ref="A3:L3"/>
    <mergeCell ref="A4:L4"/>
    <mergeCell ref="A5:L5"/>
    <mergeCell ref="A6:L6"/>
  </mergeCells>
  <pageMargins left="0.47244094488188981" right="0.35433070866141736" top="0.56999999999999995" bottom="0.42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Поставка муки и крупы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2026-08-24T07:48:09Z</dcterms:modified>
</cp:coreProperties>
</file>