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345" windowWidth="19995" windowHeight="7860"/>
  </bookViews>
  <sheets>
    <sheet name="Лист3" sheetId="3" r:id="rId1"/>
  </sheets>
  <calcPr calcId="125725" fullPrecision="0"/>
</workbook>
</file>

<file path=xl/calcChain.xml><?xml version="1.0" encoding="utf-8"?>
<calcChain xmlns="http://schemas.openxmlformats.org/spreadsheetml/2006/main">
  <c r="F8" i="3"/>
  <c r="E8"/>
  <c r="D8"/>
  <c r="G7"/>
  <c r="H7" l="1"/>
  <c r="I7"/>
  <c r="J7" s="1"/>
  <c r="K7" s="1"/>
  <c r="H6"/>
  <c r="G6"/>
  <c r="I6" s="1"/>
  <c r="J6" s="1"/>
  <c r="K6" s="1"/>
  <c r="H9" l="1"/>
</calcChain>
</file>

<file path=xl/sharedStrings.xml><?xml version="1.0" encoding="utf-8"?>
<sst xmlns="http://schemas.openxmlformats.org/spreadsheetml/2006/main" count="36" uniqueCount="35">
  <si>
    <t>Расчет</t>
  </si>
  <si>
    <t>Ед.изм.</t>
  </si>
  <si>
    <t>Наименование объекта закупки</t>
  </si>
  <si>
    <t>НМЦК (руб)</t>
  </si>
  <si>
    <r>
      <t>Применен метод сопоставимых рыночных цен (анализ рынка), как приоритетный на основании информации о рыночных ценах идентичных товаров, соответствующих описанию объекта закупки.</t>
    </r>
    <r>
      <rPr>
        <sz val="14"/>
        <color rgb="FF000000"/>
        <rFont val="Times New Roman"/>
        <family val="1"/>
        <charset val="204"/>
      </rPr>
      <t xml:space="preserve">  </t>
    </r>
  </si>
  <si>
    <t>ИИ – источник информации;</t>
  </si>
  <si>
    <t>&lt; ц &gt; - средняя арифметическая величина цены единицы товара;</t>
  </si>
  <si>
    <r>
      <t>V-</t>
    </r>
    <r>
      <rPr>
        <sz val="11"/>
        <color theme="1"/>
        <rFont val="Times New Roman"/>
        <family val="1"/>
        <charset val="204"/>
      </rPr>
      <t>коэффициент вариации;</t>
    </r>
  </si>
  <si>
    <r>
      <t>σ –</t>
    </r>
    <r>
      <rPr>
        <sz val="11"/>
        <color theme="1"/>
        <rFont val="Times New Roman"/>
        <family val="1"/>
        <charset val="204"/>
      </rPr>
      <t>среднее квадратичное отклонение;</t>
    </r>
  </si>
  <si>
    <r>
      <t xml:space="preserve">n- </t>
    </r>
    <r>
      <rPr>
        <sz val="11"/>
        <color theme="1"/>
        <rFont val="Times New Roman"/>
        <family val="1"/>
        <charset val="204"/>
      </rPr>
      <t>количество значений, используемых в расчете;</t>
    </r>
  </si>
  <si>
    <r>
      <t xml:space="preserve">НМЦК- </t>
    </r>
    <r>
      <rPr>
        <sz val="11"/>
        <color theme="1"/>
        <rFont val="Times New Roman"/>
        <family val="1"/>
        <charset val="204"/>
      </rPr>
      <t>начальная максимальная цена контракта</t>
    </r>
  </si>
  <si>
    <t>Источники получения информации:</t>
  </si>
  <si>
    <t>ИИ 1 (ц1)</t>
  </si>
  <si>
    <t>ИИ 2 (ц1)</t>
  </si>
  <si>
    <t>ИИ 3 (ц3)</t>
  </si>
  <si>
    <t>Средняя цена (&lt;ц&gt;)  (руб)</t>
  </si>
  <si>
    <t>Коэффициент вариации (V)</t>
  </si>
  <si>
    <t>Среднее квадратичное отклонение (σ)</t>
  </si>
  <si>
    <t>Описание объекта закупки</t>
  </si>
  <si>
    <t>Расчет начальной (максимальной) цене контракта с указанием метода ее определения, расчетов и документов, обосновывающих такие расчеты</t>
  </si>
  <si>
    <t xml:space="preserve">К-ВО (n) </t>
  </si>
  <si>
    <t>ИТОГО:</t>
  </si>
  <si>
    <t>усл.ед</t>
  </si>
  <si>
    <t xml:space="preserve">Выполнение работ по прочистке канализационного колодца илососной машиной и устранению засора канализационных труб в ФКУ СИЗО-1 ГУФСИН России по Нижегородской области 
</t>
  </si>
  <si>
    <t>Чистка колодца машинной илосос</t>
  </si>
  <si>
    <t>Устранения засора канализационных труб</t>
  </si>
  <si>
    <t xml:space="preserve"> Таким образом НМЦК составляет 39333 рублей 33 копеек</t>
  </si>
  <si>
    <t>Инициатор закупки:</t>
  </si>
  <si>
    <t>Главный инженер ГУФСИН России по Нижегородской области</t>
  </si>
  <si>
    <t>полковник внутренней службы</t>
  </si>
  <si>
    <t>А.П. Калинин</t>
  </si>
  <si>
    <t>Дата подготовки обоснования НМЦК: 19.08.2026 года</t>
  </si>
  <si>
    <r>
      <rPr>
        <b/>
        <u/>
        <sz val="12"/>
        <color theme="1"/>
        <rFont val="Times New Roman"/>
        <family val="1"/>
        <charset val="204"/>
      </rPr>
      <t>Источник информации 1</t>
    </r>
    <r>
      <rPr>
        <sz val="12"/>
        <color theme="1"/>
        <rFont val="Times New Roman"/>
        <family val="1"/>
        <charset val="204"/>
      </rPr>
      <t>: Коммерческое предложение  №837 от 19.08.2026</t>
    </r>
  </si>
  <si>
    <r>
      <rPr>
        <b/>
        <u/>
        <sz val="12"/>
        <color theme="1"/>
        <rFont val="Times New Roman"/>
        <family val="1"/>
        <charset val="204"/>
      </rPr>
      <t>Источник информации 2</t>
    </r>
    <r>
      <rPr>
        <sz val="12"/>
        <color theme="1"/>
        <rFont val="Times New Roman"/>
        <family val="1"/>
        <charset val="204"/>
      </rPr>
      <t>: Коммерческое предложение  №838 от 19.08.2026</t>
    </r>
  </si>
  <si>
    <r>
      <rPr>
        <b/>
        <u/>
        <sz val="12"/>
        <color theme="1"/>
        <rFont val="Times New Roman"/>
        <family val="1"/>
        <charset val="204"/>
      </rPr>
      <t>Источник информации 3</t>
    </r>
    <r>
      <rPr>
        <sz val="12"/>
        <color theme="1"/>
        <rFont val="Times New Roman"/>
        <family val="1"/>
        <charset val="204"/>
      </rPr>
      <t>: Коммерческое предложение  №836 от 19.08.2026</t>
    </r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</si>
</sst>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justify"/>
    </xf>
    <xf numFmtId="0" fontId="1" fillId="0" borderId="0" xfId="0" applyFont="1" applyAlignment="1"/>
    <xf numFmtId="164" fontId="1" fillId="0" borderId="0" xfId="0" applyNumberFormat="1" applyFont="1"/>
    <xf numFmtId="0" fontId="6" fillId="2" borderId="0" xfId="0" applyFont="1" applyFill="1" applyAlignment="1">
      <alignment vertical="top" wrapText="1"/>
    </xf>
    <xf numFmtId="0" fontId="1" fillId="0" borderId="1" xfId="0" applyFont="1" applyBorder="1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 applyProtection="1">
      <alignment horizontal="center" vertical="center"/>
    </xf>
    <xf numFmtId="2" fontId="13" fillId="0" borderId="1" xfId="0" applyNumberFormat="1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2" fontId="13" fillId="0" borderId="2" xfId="0" applyNumberFormat="1" applyFont="1" applyBorder="1" applyAlignment="1" applyProtection="1">
      <alignment horizontal="center" vertical="center"/>
      <protection locked="0"/>
    </xf>
    <xf numFmtId="2" fontId="12" fillId="0" borderId="2" xfId="0" applyNumberFormat="1" applyFont="1" applyBorder="1" applyAlignment="1">
      <alignment horizontal="center" vertical="center"/>
    </xf>
    <xf numFmtId="2" fontId="13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9" xfId="0" applyFont="1" applyBorder="1" applyAlignment="1">
      <alignment horizont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2" fillId="0" borderId="3" xfId="0" applyFont="1" applyBorder="1" applyAlignment="1">
      <alignment horizontal="left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226219</xdr:colOff>
      <xdr:row>10</xdr:row>
      <xdr:rowOff>0</xdr:rowOff>
    </xdr:from>
    <xdr:to>
      <xdr:col>2</xdr:col>
      <xdr:colOff>460680</xdr:colOff>
      <xdr:row>12</xdr:row>
      <xdr:rowOff>185659</xdr:rowOff>
    </xdr:to>
    <xdr:pic>
      <xdr:nvPicPr>
        <xdr:cNvPr id="2" name="Рисунок 1" descr="001.jpg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3432" t="10437" r="40760" b="78112"/>
        <a:stretch>
          <a:fillRect/>
        </a:stretch>
      </xdr:blipFill>
      <xdr:spPr>
        <a:xfrm>
          <a:off x="226219" y="5083969"/>
          <a:ext cx="2568086" cy="5904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1"/>
  <sheetViews>
    <sheetView tabSelected="1" view="pageBreakPreview" zoomScale="80" zoomScaleNormal="100" zoomScaleSheetLayoutView="80" workbookViewId="0">
      <selection activeCell="B39" sqref="B39"/>
    </sheetView>
  </sheetViews>
  <sheetFormatPr defaultRowHeight="15"/>
  <cols>
    <col min="1" max="1" width="30" customWidth="1"/>
    <col min="2" max="2" width="5" customWidth="1"/>
    <col min="3" max="3" width="7.42578125" customWidth="1"/>
    <col min="4" max="4" width="12.7109375" customWidth="1"/>
    <col min="5" max="5" width="11" customWidth="1"/>
    <col min="6" max="6" width="11.140625" customWidth="1"/>
    <col min="7" max="7" width="27.7109375" customWidth="1"/>
    <col min="8" max="8" width="24.42578125" customWidth="1"/>
    <col min="9" max="9" width="15.42578125" customWidth="1"/>
    <col min="10" max="10" width="19.5703125" customWidth="1"/>
    <col min="11" max="11" width="21.42578125" customWidth="1"/>
  </cols>
  <sheetData>
    <row r="1" spans="1:13" ht="18" customHeight="1">
      <c r="A1" s="36" t="s">
        <v>19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1"/>
      <c r="M1" s="1"/>
    </row>
    <row r="2" spans="1:13" ht="37.5" customHeight="1">
      <c r="A2" s="2"/>
      <c r="B2" s="41" t="s">
        <v>4</v>
      </c>
      <c r="C2" s="42"/>
      <c r="D2" s="42"/>
      <c r="E2" s="42"/>
      <c r="F2" s="42"/>
      <c r="G2" s="42"/>
      <c r="H2" s="42"/>
      <c r="I2" s="42"/>
      <c r="J2" s="42"/>
      <c r="K2" s="43"/>
      <c r="L2" s="1"/>
      <c r="M2" s="1"/>
    </row>
    <row r="3" spans="1:13" ht="26.25" hidden="1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39.75" customHeight="1" thickBot="1">
      <c r="A4" s="7" t="s">
        <v>18</v>
      </c>
      <c r="B4" s="37" t="s">
        <v>23</v>
      </c>
      <c r="C4" s="38"/>
      <c r="D4" s="38"/>
      <c r="E4" s="38"/>
      <c r="F4" s="38"/>
      <c r="G4" s="38"/>
      <c r="H4" s="38"/>
      <c r="I4" s="38"/>
      <c r="J4" s="38"/>
      <c r="K4" s="38"/>
      <c r="L4" s="1"/>
      <c r="M4" s="1"/>
    </row>
    <row r="5" spans="1:13" ht="51" customHeight="1">
      <c r="A5" s="15" t="s">
        <v>2</v>
      </c>
      <c r="B5" s="8" t="s">
        <v>1</v>
      </c>
      <c r="C5" s="8" t="s">
        <v>20</v>
      </c>
      <c r="D5" s="9" t="s">
        <v>12</v>
      </c>
      <c r="E5" s="9" t="s">
        <v>13</v>
      </c>
      <c r="F5" s="9" t="s">
        <v>14</v>
      </c>
      <c r="G5" s="10" t="s">
        <v>15</v>
      </c>
      <c r="H5" s="9" t="s">
        <v>3</v>
      </c>
      <c r="I5" s="9" t="s">
        <v>0</v>
      </c>
      <c r="J5" s="8" t="s">
        <v>17</v>
      </c>
      <c r="K5" s="11" t="s">
        <v>16</v>
      </c>
      <c r="L5" s="1"/>
      <c r="M5" s="1"/>
    </row>
    <row r="6" spans="1:13" ht="30">
      <c r="A6" s="21" t="s">
        <v>24</v>
      </c>
      <c r="B6" s="12" t="s">
        <v>22</v>
      </c>
      <c r="C6" s="13">
        <v>1</v>
      </c>
      <c r="D6" s="16">
        <v>16000</v>
      </c>
      <c r="E6" s="17">
        <v>18000</v>
      </c>
      <c r="F6" s="17">
        <v>14000</v>
      </c>
      <c r="G6" s="17">
        <f t="shared" ref="G6" si="0">(D6+E6+F6)/3</f>
        <v>16000</v>
      </c>
      <c r="H6" s="20">
        <f t="shared" ref="H6:H7" si="1">C6/3*(D6+E6+F6)</f>
        <v>16000</v>
      </c>
      <c r="I6" s="17">
        <f t="shared" ref="I6:I7" si="2">((G6-D6)*(G6-D6)+(G6-E6)*(G6-E6)+(G6-F6)*(G6-F6))/2</f>
        <v>4000000</v>
      </c>
      <c r="J6" s="18">
        <f t="shared" ref="J6:J7" si="3">SQRT(I6)</f>
        <v>2000</v>
      </c>
      <c r="K6" s="17">
        <f t="shared" ref="K6" si="4">J6/G6*100</f>
        <v>12.5</v>
      </c>
      <c r="L6" s="1"/>
      <c r="M6" s="1"/>
    </row>
    <row r="7" spans="1:13" ht="30">
      <c r="A7" s="21" t="s">
        <v>25</v>
      </c>
      <c r="B7" s="12" t="s">
        <v>22</v>
      </c>
      <c r="C7" s="13">
        <v>1</v>
      </c>
      <c r="D7" s="16">
        <v>24000</v>
      </c>
      <c r="E7" s="17">
        <v>26000</v>
      </c>
      <c r="F7" s="17">
        <v>20000</v>
      </c>
      <c r="G7" s="17">
        <f>(D7+E7+F7)/3</f>
        <v>23333.33</v>
      </c>
      <c r="H7" s="20">
        <f t="shared" si="1"/>
        <v>23333.33</v>
      </c>
      <c r="I7" s="17">
        <f t="shared" si="2"/>
        <v>9333333.3300000001</v>
      </c>
      <c r="J7" s="18">
        <f t="shared" si="3"/>
        <v>3055.05</v>
      </c>
      <c r="K7" s="17">
        <f>J7/G7*100</f>
        <v>13.09</v>
      </c>
      <c r="L7" s="1"/>
      <c r="M7" s="1"/>
    </row>
    <row r="8" spans="1:13" ht="21" customHeight="1">
      <c r="A8" s="45" t="s">
        <v>21</v>
      </c>
      <c r="B8" s="46"/>
      <c r="C8" s="47"/>
      <c r="D8" s="16">
        <f>C6*D6+C7*D7</f>
        <v>40000</v>
      </c>
      <c r="E8" s="17">
        <f>E6*C6+E7*C7</f>
        <v>44000</v>
      </c>
      <c r="F8" s="17">
        <f>F6*C6+F7*C7</f>
        <v>34000</v>
      </c>
      <c r="G8" s="17"/>
      <c r="H8" s="23"/>
      <c r="I8" s="24"/>
      <c r="J8" s="25"/>
      <c r="K8" s="24"/>
      <c r="L8" s="1"/>
      <c r="M8" s="1"/>
    </row>
    <row r="9" spans="1:13" ht="15.75">
      <c r="A9" s="39"/>
      <c r="B9" s="39"/>
      <c r="C9" s="39"/>
      <c r="D9" s="39"/>
      <c r="E9" s="39"/>
      <c r="F9" s="39"/>
      <c r="G9" s="40"/>
      <c r="H9" s="19">
        <f>SUM(H6:H7)</f>
        <v>39333.33</v>
      </c>
      <c r="I9" s="14"/>
      <c r="J9" s="14"/>
      <c r="K9" s="14"/>
      <c r="L9" s="1"/>
      <c r="M9" s="1"/>
    </row>
    <row r="10" spans="1:13" ht="15.75" customHeight="1">
      <c r="A10" s="44" t="s">
        <v>26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1"/>
      <c r="M10" s="1"/>
    </row>
    <row r="11" spans="1:13" ht="15.75" customHeight="1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1"/>
      <c r="M11" s="1"/>
    </row>
    <row r="12" spans="1:13" ht="15.75" customHeight="1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1"/>
      <c r="M12" s="1"/>
    </row>
    <row r="13" spans="1:13" ht="15.75" customHeight="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1"/>
      <c r="M13" s="1"/>
    </row>
    <row r="14" spans="1:13">
      <c r="A14" s="35" t="s">
        <v>5</v>
      </c>
      <c r="B14" s="35"/>
      <c r="C14" s="35"/>
      <c r="D14" s="35"/>
      <c r="E14" s="1"/>
      <c r="F14" s="1"/>
      <c r="G14" s="1"/>
      <c r="H14" s="5"/>
      <c r="I14" s="1"/>
      <c r="J14" s="1"/>
      <c r="K14" s="1"/>
      <c r="L14" s="1"/>
      <c r="M14" s="1"/>
    </row>
    <row r="15" spans="1:13">
      <c r="A15" s="31" t="s">
        <v>6</v>
      </c>
      <c r="B15" s="31"/>
      <c r="C15" s="31"/>
      <c r="D15" s="31"/>
      <c r="E15" s="31"/>
      <c r="F15" s="31"/>
      <c r="G15" s="31"/>
      <c r="H15" s="1"/>
      <c r="I15" s="4"/>
      <c r="J15" s="4"/>
      <c r="K15" s="1"/>
      <c r="L15" s="1"/>
      <c r="M15" s="1"/>
    </row>
    <row r="16" spans="1:13">
      <c r="A16" s="33" t="s">
        <v>7</v>
      </c>
      <c r="B16" s="33"/>
      <c r="C16" s="33"/>
      <c r="D16" s="33"/>
      <c r="E16" s="1"/>
      <c r="F16" s="1"/>
      <c r="G16" s="1"/>
      <c r="H16" s="1"/>
      <c r="I16" s="1"/>
      <c r="J16" s="3"/>
      <c r="K16" s="1"/>
      <c r="L16" s="1"/>
      <c r="M16" s="1"/>
    </row>
    <row r="17" spans="1:13">
      <c r="A17" s="33" t="s">
        <v>8</v>
      </c>
      <c r="B17" s="33"/>
      <c r="C17" s="33"/>
      <c r="D17" s="33"/>
      <c r="E17" s="33"/>
      <c r="F17" s="1"/>
      <c r="G17" s="1"/>
      <c r="H17" s="1"/>
      <c r="I17" s="1"/>
      <c r="J17" s="3"/>
      <c r="K17" s="1"/>
      <c r="L17" s="1"/>
      <c r="M17" s="1"/>
    </row>
    <row r="18" spans="1:13">
      <c r="A18" s="33" t="s">
        <v>9</v>
      </c>
      <c r="B18" s="33"/>
      <c r="C18" s="33"/>
      <c r="D18" s="33"/>
      <c r="E18" s="33"/>
      <c r="F18" s="1"/>
      <c r="G18" s="1"/>
      <c r="H18" s="1"/>
      <c r="I18" s="1"/>
      <c r="J18" s="1"/>
      <c r="K18" s="1"/>
      <c r="L18" s="1"/>
      <c r="M18" s="1"/>
    </row>
    <row r="19" spans="1:13">
      <c r="A19" s="33" t="s">
        <v>10</v>
      </c>
      <c r="B19" s="33"/>
      <c r="C19" s="33"/>
      <c r="D19" s="33"/>
      <c r="E19" s="33"/>
      <c r="F19" s="33"/>
      <c r="G19" s="1"/>
      <c r="H19" s="1"/>
      <c r="I19" s="1"/>
      <c r="J19" s="1"/>
      <c r="K19" s="1"/>
      <c r="L19" s="1"/>
      <c r="M19" s="1"/>
    </row>
    <row r="20" spans="1:13">
      <c r="A20" s="34" t="s">
        <v>11</v>
      </c>
      <c r="B20" s="34"/>
      <c r="C20" s="34"/>
      <c r="D20" s="34"/>
      <c r="E20" s="34"/>
      <c r="F20" s="34"/>
      <c r="G20" s="34"/>
      <c r="H20" s="34"/>
      <c r="I20" s="34"/>
      <c r="J20" s="34"/>
      <c r="K20" s="1"/>
      <c r="L20" s="1"/>
      <c r="M20" s="1"/>
    </row>
    <row r="21" spans="1:13" ht="15.75" customHeight="1">
      <c r="A21" s="30" t="s">
        <v>32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1"/>
      <c r="M21" s="1"/>
    </row>
    <row r="22" spans="1:13" ht="30" hidden="1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1"/>
      <c r="M22" s="1"/>
    </row>
    <row r="23" spans="1:13" ht="15.75" customHeight="1">
      <c r="A23" s="30" t="s">
        <v>33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1"/>
      <c r="M23" s="1"/>
    </row>
    <row r="24" spans="1:13" ht="1.5" customHeight="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1"/>
      <c r="M24" s="1"/>
    </row>
    <row r="25" spans="1:13" ht="15.75" hidden="1" customHeight="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1"/>
      <c r="M25" s="1"/>
    </row>
    <row r="26" spans="1:13" ht="15.75" customHeight="1">
      <c r="A26" s="30" t="s">
        <v>34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1"/>
      <c r="M26" s="1"/>
    </row>
    <row r="27" spans="1:13" ht="15.75" hidden="1" customHeight="1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1"/>
      <c r="M27" s="1"/>
    </row>
    <row r="28" spans="1:13">
      <c r="A28" s="32" t="s">
        <v>31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1"/>
      <c r="M28" s="1"/>
    </row>
    <row r="29" spans="1:13">
      <c r="A29" s="1" t="s">
        <v>27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5.75">
      <c r="A30" s="27" t="s">
        <v>28</v>
      </c>
      <c r="B30" s="27"/>
      <c r="C30" s="27"/>
      <c r="D30" s="27"/>
      <c r="E30" s="27"/>
      <c r="F30" s="28"/>
      <c r="G30" s="29"/>
      <c r="H30" s="1"/>
      <c r="I30" s="1"/>
      <c r="J30" s="1"/>
      <c r="K30" s="1"/>
      <c r="L30" s="1"/>
      <c r="M30" s="1"/>
    </row>
    <row r="31" spans="1:13" ht="23.25" customHeight="1">
      <c r="A31" s="1" t="s">
        <v>29</v>
      </c>
      <c r="B31" s="1"/>
      <c r="C31" s="1"/>
      <c r="D31" s="1"/>
      <c r="E31" s="1"/>
      <c r="F31" s="1"/>
      <c r="G31" s="1" t="s">
        <v>30</v>
      </c>
      <c r="H31" s="26"/>
      <c r="I31" s="26"/>
      <c r="J31" s="26"/>
      <c r="K31" s="26"/>
      <c r="L31" s="1"/>
      <c r="M31" s="1"/>
    </row>
    <row r="32" spans="1:1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5.75">
      <c r="A34" s="26"/>
      <c r="B34" s="26"/>
      <c r="C34" s="26"/>
      <c r="D34" s="26"/>
      <c r="E34" s="26"/>
      <c r="F34" s="26"/>
      <c r="G34" s="26"/>
      <c r="H34" s="1"/>
      <c r="I34" s="1"/>
      <c r="J34" s="1"/>
      <c r="K34" s="1"/>
      <c r="L34" s="1"/>
      <c r="M34" s="1"/>
    </row>
    <row r="35" spans="1:1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7">
      <c r="A129" s="1"/>
      <c r="B129" s="1"/>
      <c r="C129" s="1"/>
      <c r="D129" s="1"/>
      <c r="E129" s="1"/>
      <c r="F129" s="1"/>
      <c r="G129" s="1"/>
    </row>
    <row r="130" spans="1:7">
      <c r="A130" s="1"/>
      <c r="B130" s="1"/>
      <c r="C130" s="1"/>
      <c r="D130" s="1"/>
      <c r="E130" s="1"/>
      <c r="F130" s="1"/>
      <c r="G130" s="1"/>
    </row>
    <row r="131" spans="1:7">
      <c r="A131" s="1"/>
      <c r="B131" s="1"/>
      <c r="C131" s="1"/>
      <c r="D131" s="1"/>
      <c r="E131" s="1"/>
      <c r="F131" s="1"/>
      <c r="G131" s="1"/>
    </row>
  </sheetData>
  <mergeCells count="17">
    <mergeCell ref="A14:D14"/>
    <mergeCell ref="A16:D16"/>
    <mergeCell ref="A1:K1"/>
    <mergeCell ref="B4:K4"/>
    <mergeCell ref="A9:G9"/>
    <mergeCell ref="B2:K2"/>
    <mergeCell ref="A10:K10"/>
    <mergeCell ref="A8:C8"/>
    <mergeCell ref="A23:K25"/>
    <mergeCell ref="A21:K21"/>
    <mergeCell ref="A26:K27"/>
    <mergeCell ref="A15:G15"/>
    <mergeCell ref="A28:K28"/>
    <mergeCell ref="A17:E17"/>
    <mergeCell ref="A18:E18"/>
    <mergeCell ref="A19:F19"/>
    <mergeCell ref="A20:J20"/>
  </mergeCells>
  <pageMargins left="0.70866141732283472" right="0.70866141732283472" top="0.35433070866141736" bottom="0.19685039370078741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Isaeva</cp:lastModifiedBy>
  <cp:lastPrinted>2025-11-11T06:41:42Z</cp:lastPrinted>
  <dcterms:created xsi:type="dcterms:W3CDTF">2014-03-03T05:25:34Z</dcterms:created>
  <dcterms:modified xsi:type="dcterms:W3CDTF">2026-08-24T07:32:18Z</dcterms:modified>
</cp:coreProperties>
</file>