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\\192.168.0.31\0 закупки важное\Закупки 2026 год\БЕРЕЗКА\Поставка системы телеметрии Аксон XL с установкой и пусконаладкой\Закупочная сессия\"/>
    </mc:Choice>
  </mc:AlternateContent>
  <xr:revisionPtr revIDLastSave="0" documentId="13_ncr:1_{4387D105-3EF3-4352-B14C-69749F9D93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I16" i="1" s="1"/>
  <c r="I18" i="1" s="1"/>
  <c r="J16" i="1"/>
  <c r="L16" i="1" s="1"/>
  <c r="M16" i="1" s="1"/>
  <c r="O16" i="1"/>
  <c r="P16" i="1"/>
  <c r="Q16" i="1"/>
  <c r="P17" i="1" l="1"/>
  <c r="Q17" i="1"/>
  <c r="O17" i="1"/>
  <c r="N16" i="1"/>
</calcChain>
</file>

<file path=xl/sharedStrings.xml><?xml version="1.0" encoding="utf-8"?>
<sst xmlns="http://schemas.openxmlformats.org/spreadsheetml/2006/main" count="39" uniqueCount="36">
  <si>
    <t>«УТВЕРЖДАЮ»</t>
  </si>
  <si>
    <t>Внутренний номер:</t>
  </si>
  <si>
    <t>№ п/п</t>
  </si>
  <si>
    <t>Наименование объекта закупки</t>
  </si>
  <si>
    <t>Единица измерения</t>
  </si>
  <si>
    <t>К-во (v)</t>
  </si>
  <si>
    <t>Коммерческие предложения (руб. зе ед.)</t>
  </si>
  <si>
    <t>Ср. арифм. цена за единицу (ц)</t>
  </si>
  <si>
    <t xml:space="preserve">НМЦК </t>
  </si>
  <si>
    <t>Определение однородности значений выявенных цен</t>
  </si>
  <si>
    <t>Сумма квадратов отклонений</t>
  </si>
  <si>
    <t>n-1</t>
  </si>
  <si>
    <t>гр.9/гр.10</t>
  </si>
  <si>
    <t>σ</t>
  </si>
  <si>
    <t xml:space="preserve">V </t>
  </si>
  <si>
    <t>Вывод: Совокупность значений цен, используемых в расчете, при определении НМЦК однородная, т. к. коэффициент вариации цены не превышает 33%.</t>
  </si>
  <si>
    <t>Итого НМЦК</t>
  </si>
  <si>
    <t xml:space="preserve"> </t>
  </si>
  <si>
    <t>"______"_____________________2026 г.</t>
  </si>
  <si>
    <t>Поставка системы телеметрии "Аксон-XL" с установкой и пусконаладкой</t>
  </si>
  <si>
    <t>Заместитель директора ФГБУ ПОО  «ГУОР г. Бронницы МО»</t>
  </si>
  <si>
    <t>_____________________________________Василига Н.Н.</t>
  </si>
  <si>
    <r>
      <t xml:space="preserve">     Заказчик принимает в работу наименьшую сумму из представленных ценовых предложений, которая составляет:</t>
    </r>
    <r>
      <rPr>
        <b/>
        <sz val="10"/>
        <color rgb="FF000000"/>
        <rFont val="Times New Roman"/>
        <family val="1"/>
        <charset val="204"/>
      </rPr>
      <t xml:space="preserve"> 336 000 (триста тридцать шесть тысяч) рублей 00 копеек, в том числе НДС 										                                  </t>
    </r>
    <r>
      <rPr>
        <sz val="10"/>
        <color indexed="64"/>
        <rFont val="Times New Roman"/>
      </rPr>
      <t xml:space="preserve">
Функциональные характеристики установлены в техническом задании.
При принятии решения по выбору указанного значения начальной (максимальной) цены, Заказчик руководствовался принципом результативности и эффективности использования бюджетных средств, регламентируемым ст. 34 БК РФ, обязывающей  участников бюджетного процесса при исполнении бюджетных обязательств исходить из необходимости достижения заданных результатов с использованием наименьшего объема бюджетных средств.
В соответствии с Разделом II ч.2.1 Приказа Министерства экономического развития Российской Федерации №567 от 2 октября 2013г. и во избежание сговора участников закупки и нарушения № 135-ФЗ «О защите конкуренции» Заказчик не указывает сведения о потенциальных поставщиках сделавших коммерческие предложения. Оригиналы использованных, при определении обоснования начальной максимальной цены контракта документов, хранятся у Заказчика.
</t>
    </r>
  </si>
  <si>
    <r>
      <t xml:space="preserve">Обоснование начальной максимальной цены контракта (договора)
</t>
    </r>
    <r>
      <rPr>
        <sz val="11"/>
        <color indexed="64"/>
        <rFont val="Times New Roman"/>
      </rPr>
      <t xml:space="preserve">
Заказчик запросил информацию о ценах на закупаемые товары, с учетом всех затрат на закупку товаров, установленных в проекте контракта у потенциальных поставщиков,  с учетом особенной опредения НМЦК, установленного пп. "в" п. 7   постановления Правительства РФ от 23.12.2024 № 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лиц".  И в соответствии с положениями ст. 22 Федерального закона №44-ФЗ и Приказа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 заключаемого с единственным поставщиком (подрядчиком, исполнителем)", использовал метод сопоставимых рыночных цен (анализ рынка)
Расчет начальной (максимальной) цены контракта (договора)  и основные характеристики объекта закупки: поставка системы телеметрии "Аксон-XL" с установкой и пусконаладкой
</t>
    </r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</si>
  <si>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 xml:space="preserve">Поставщик 1
вх. 2203 от 21.08.2026 г. 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</si>
  <si>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 xml:space="preserve">Поставщик 2
вх. 2204 от 21.08.2026 г. </t>
    </r>
  </si>
  <si>
    <t>n3
Поставщик 3
вх. 2205 от 21.08.2026 г.</t>
  </si>
  <si>
    <r>
      <t>n1</t>
    </r>
    <r>
      <rPr>
        <b/>
        <vertAlign val="subscript"/>
        <sz val="10"/>
        <color indexed="64"/>
        <rFont val="Times New Roman"/>
      </rPr>
      <t xml:space="preserve">  
</t>
    </r>
    <r>
      <rPr>
        <b/>
        <sz val="10"/>
        <color indexed="64"/>
        <rFont val="Times New Roman"/>
      </rPr>
      <t>Поставщик 1
вх. 2203 от 21.08.2026 г.</t>
    </r>
  </si>
  <si>
    <r>
      <t>n2</t>
    </r>
    <r>
      <rPr>
        <b/>
        <vertAlign val="subscript"/>
        <sz val="10"/>
        <color indexed="64"/>
        <rFont val="Times New Roman"/>
      </rPr>
      <t xml:space="preserve"> 
</t>
    </r>
    <r>
      <rPr>
        <b/>
        <sz val="10"/>
        <color indexed="64"/>
        <rFont val="Times New Roman"/>
      </rPr>
      <t>Поставщик 2
вх. 2204 от 21.08.2026 г.</t>
    </r>
  </si>
  <si>
    <r>
      <rPr>
        <sz val="10"/>
        <color rgb="FF000000"/>
        <rFont val="Times New Roman"/>
        <family val="1"/>
        <charset val="204"/>
      </rPr>
      <t xml:space="preserve">На основании вышеизложенного установлена начальная (максимальная) цена контракта (договора), которая составляет: </t>
    </r>
    <r>
      <rPr>
        <b/>
        <sz val="10"/>
        <color indexed="64"/>
        <rFont val="Times New Roman"/>
        <family val="1"/>
        <charset val="204"/>
      </rPr>
      <t xml:space="preserve">336 733 (триста тридцать шесть тысяч семьсот тридцать три) рубля 33 копейки, в том числе НДС </t>
    </r>
  </si>
  <si>
    <t>шт</t>
  </si>
  <si>
    <t>(утверждено установленным порядком)</t>
  </si>
  <si>
    <t>Специалист по закупкам</t>
  </si>
  <si>
    <t>__________________/Буболева Е.В./</t>
  </si>
  <si>
    <t>Расчет подготовил: инженер-энергетик                             _______________/Акуфенко Р.В./</t>
  </si>
  <si>
    <t>(подписано установленным порядком)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</si>
</sst>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\-??_р_._-;_-@_-"/>
    <numFmt numFmtId="165" formatCode="0.000"/>
  </numFmts>
  <fonts count="17" x14ac:knownFonts="1">
    <font>
      <sz val="11"/>
      <color indexed="64"/>
      <name val="Calibri"/>
    </font>
    <font>
      <sz val="11"/>
      <color indexed="64"/>
      <name val="Times New Roman"/>
    </font>
    <font>
      <b/>
      <sz val="11"/>
      <color indexed="64"/>
      <name val="Times New Roman"/>
    </font>
    <font>
      <b/>
      <sz val="10"/>
      <color indexed="64"/>
      <name val="Times New Roman"/>
    </font>
    <font>
      <sz val="10"/>
      <color indexed="64"/>
      <name val="Times New Roman"/>
    </font>
    <font>
      <b/>
      <sz val="14"/>
      <color indexed="64"/>
      <name val="Times New Roman"/>
    </font>
    <font>
      <sz val="11"/>
      <name val="Times New Roman"/>
    </font>
    <font>
      <sz val="11"/>
      <color indexed="2"/>
      <name val="Times New Roman"/>
    </font>
    <font>
      <b/>
      <vertAlign val="subscript"/>
      <sz val="10"/>
      <color indexed="64"/>
      <name val="Times New Roman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/>
    </xf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2" fontId="1" fillId="2" borderId="0" xfId="0" applyNumberFormat="1" applyFont="1" applyFill="1"/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4" fontId="5" fillId="2" borderId="2" xfId="0" applyNumberFormat="1" applyFont="1" applyFill="1" applyBorder="1" applyAlignment="1">
      <alignment horizontal="center"/>
    </xf>
    <xf numFmtId="4" fontId="5" fillId="2" borderId="5" xfId="0" applyNumberFormat="1" applyFont="1" applyFill="1" applyBorder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left"/>
    </xf>
    <xf numFmtId="0" fontId="12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W41"/>
  <sheetViews>
    <sheetView tabSelected="1" zoomScale="80" workbookViewId="0">
      <selection activeCell="T14" sqref="T14"/>
    </sheetView>
  </sheetViews>
  <sheetFormatPr defaultRowHeight="15" x14ac:dyDescent="0.25"/>
  <cols>
    <col min="1" max="1" width="5.28515625" style="1" bestFit="1" customWidth="1"/>
    <col min="2" max="2" width="28.42578125" style="1" bestFit="1" customWidth="1"/>
    <col min="3" max="3" width="8.42578125" style="1" bestFit="1" customWidth="1"/>
    <col min="4" max="4" width="12.7109375" style="1" bestFit="1" customWidth="1"/>
    <col min="5" max="7" width="14" style="1" bestFit="1" customWidth="1"/>
    <col min="8" max="8" width="13" style="1" bestFit="1" customWidth="1"/>
    <col min="9" max="9" width="16.140625" style="1" bestFit="1" customWidth="1"/>
    <col min="10" max="10" width="18.140625" style="1" bestFit="1" customWidth="1"/>
    <col min="11" max="11" width="12.28515625" style="1" bestFit="1" customWidth="1"/>
    <col min="12" max="12" width="15.85546875" style="1" bestFit="1" customWidth="1"/>
    <col min="13" max="13" width="10.85546875" style="1" bestFit="1" customWidth="1"/>
    <col min="14" max="14" width="12.85546875" style="1" bestFit="1" customWidth="1"/>
    <col min="15" max="15" width="14" style="1" bestFit="1" customWidth="1"/>
    <col min="16" max="17" width="14.28515625" style="1" bestFit="1" customWidth="1"/>
    <col min="18" max="257" width="9.140625" style="1" bestFit="1" customWidth="1"/>
    <col min="258" max="1025" width="9.140625" bestFit="1" customWidth="1"/>
  </cols>
  <sheetData>
    <row r="3" spans="1:17" x14ac:dyDescent="0.25">
      <c r="L3" s="24" t="s">
        <v>0</v>
      </c>
      <c r="M3" s="24"/>
      <c r="N3" s="24"/>
      <c r="O3" s="24"/>
      <c r="P3" s="24"/>
      <c r="Q3" s="24"/>
    </row>
    <row r="4" spans="1:17" x14ac:dyDescent="0.25">
      <c r="L4" s="24" t="s">
        <v>20</v>
      </c>
      <c r="M4" s="24"/>
      <c r="N4" s="24"/>
      <c r="O4" s="24"/>
      <c r="P4" s="24"/>
      <c r="Q4" s="24"/>
    </row>
    <row r="5" spans="1:17" x14ac:dyDescent="0.25">
      <c r="L5" s="24" t="s">
        <v>21</v>
      </c>
      <c r="M5" s="24"/>
      <c r="N5" s="24"/>
      <c r="O5" s="24"/>
      <c r="P5" s="24"/>
      <c r="Q5" s="24"/>
    </row>
    <row r="6" spans="1:17" x14ac:dyDescent="0.25">
      <c r="L6" s="2"/>
      <c r="M6" s="2"/>
      <c r="N6" s="42" t="s">
        <v>31</v>
      </c>
      <c r="O6" s="42"/>
      <c r="P6" s="42"/>
      <c r="Q6" s="42"/>
    </row>
    <row r="7" spans="1:17" x14ac:dyDescent="0.25">
      <c r="L7" s="25" t="s">
        <v>18</v>
      </c>
      <c r="M7" s="24"/>
      <c r="N7" s="24"/>
      <c r="O7" s="24"/>
      <c r="P7" s="24"/>
      <c r="Q7" s="24"/>
    </row>
    <row r="9" spans="1:17" x14ac:dyDescent="0.25">
      <c r="H9" s="2"/>
      <c r="I9" s="2"/>
      <c r="J9" s="2"/>
      <c r="K9" s="2"/>
      <c r="L9" s="2"/>
      <c r="M9" s="2"/>
    </row>
    <row r="10" spans="1:17" ht="16.5" customHeight="1" x14ac:dyDescent="0.25">
      <c r="A10" s="26" t="s">
        <v>1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7" ht="133.5" customHeight="1" x14ac:dyDescent="0.25">
      <c r="A11" s="27" t="s">
        <v>23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</row>
    <row r="13" spans="1:17" ht="30" customHeight="1" x14ac:dyDescent="0.25">
      <c r="A13" s="29" t="s">
        <v>2</v>
      </c>
      <c r="B13" s="29" t="s">
        <v>3</v>
      </c>
      <c r="C13" s="29" t="s">
        <v>4</v>
      </c>
      <c r="D13" s="29" t="s">
        <v>5</v>
      </c>
      <c r="E13" s="29" t="s">
        <v>6</v>
      </c>
      <c r="F13" s="29"/>
      <c r="G13" s="29"/>
      <c r="H13" s="29" t="s">
        <v>7</v>
      </c>
      <c r="I13" s="29" t="s">
        <v>8</v>
      </c>
      <c r="J13" s="29" t="s">
        <v>9</v>
      </c>
      <c r="K13" s="29"/>
      <c r="L13" s="29"/>
      <c r="M13" s="29"/>
      <c r="N13" s="29"/>
      <c r="O13" s="4"/>
      <c r="P13" s="5"/>
      <c r="Q13" s="5"/>
    </row>
    <row r="14" spans="1:17" ht="59.25" customHeight="1" x14ac:dyDescent="0.25">
      <c r="A14" s="29"/>
      <c r="B14" s="29"/>
      <c r="C14" s="29"/>
      <c r="D14" s="29"/>
      <c r="E14" s="20" t="s">
        <v>24</v>
      </c>
      <c r="F14" s="20" t="s">
        <v>25</v>
      </c>
      <c r="G14" s="20" t="s">
        <v>26</v>
      </c>
      <c r="H14" s="29"/>
      <c r="I14" s="29"/>
      <c r="J14" s="3" t="s">
        <v>10</v>
      </c>
      <c r="K14" s="3" t="s">
        <v>11</v>
      </c>
      <c r="L14" s="3" t="s">
        <v>12</v>
      </c>
      <c r="M14" s="3" t="s">
        <v>13</v>
      </c>
      <c r="N14" s="3" t="s">
        <v>14</v>
      </c>
      <c r="O14" s="20" t="s">
        <v>27</v>
      </c>
      <c r="P14" s="20" t="s">
        <v>28</v>
      </c>
      <c r="Q14" s="20" t="s">
        <v>26</v>
      </c>
    </row>
    <row r="15" spans="1:17" ht="15.75" thickBot="1" x14ac:dyDescent="0.3">
      <c r="A15" s="6">
        <v>1</v>
      </c>
      <c r="B15" s="6">
        <v>2</v>
      </c>
      <c r="C15" s="6">
        <v>3</v>
      </c>
      <c r="D15" s="6">
        <v>4</v>
      </c>
      <c r="E15" s="6">
        <v>5</v>
      </c>
      <c r="F15" s="6">
        <v>6</v>
      </c>
      <c r="G15" s="6">
        <v>7</v>
      </c>
      <c r="H15" s="6">
        <v>8</v>
      </c>
      <c r="I15" s="6">
        <v>9</v>
      </c>
      <c r="J15" s="6">
        <v>10</v>
      </c>
      <c r="K15" s="6">
        <v>11</v>
      </c>
      <c r="L15" s="6">
        <v>12</v>
      </c>
      <c r="M15" s="6">
        <v>13</v>
      </c>
      <c r="N15" s="6">
        <v>14</v>
      </c>
      <c r="O15" s="4"/>
      <c r="P15" s="5"/>
      <c r="Q15" s="5"/>
    </row>
    <row r="16" spans="1:17" ht="81.75" customHeight="1" thickBot="1" x14ac:dyDescent="0.3">
      <c r="A16" s="7">
        <v>1</v>
      </c>
      <c r="B16" s="23" t="s">
        <v>19</v>
      </c>
      <c r="C16" s="22" t="s">
        <v>30</v>
      </c>
      <c r="D16" s="19">
        <v>1</v>
      </c>
      <c r="E16" s="8">
        <v>336000</v>
      </c>
      <c r="F16" s="9">
        <v>336200</v>
      </c>
      <c r="G16" s="10">
        <v>338000</v>
      </c>
      <c r="H16" s="11">
        <f t="shared" ref="H16" si="0">ROUND((E16+F16+G16)/3,2)</f>
        <v>336733.33</v>
      </c>
      <c r="I16" s="11">
        <f t="shared" ref="I16" si="1">D16*H16</f>
        <v>336733.33</v>
      </c>
      <c r="J16" s="12">
        <f>DEVSQ(E16:G16)</f>
        <v>2426666.666666667</v>
      </c>
      <c r="K16" s="12">
        <v>2</v>
      </c>
      <c r="L16" s="13">
        <f t="shared" ref="L16" si="2">J16/K16</f>
        <v>1213333.3333333335</v>
      </c>
      <c r="M16" s="13">
        <f t="shared" ref="M16" si="3">SQRT(L16)</f>
        <v>1101.5141094572205</v>
      </c>
      <c r="N16" s="13">
        <f>M16/H16*100</f>
        <v>0.3271176362189096</v>
      </c>
      <c r="O16" s="14">
        <f t="shared" ref="O16" si="4">D16*E16</f>
        <v>336000</v>
      </c>
      <c r="P16" s="14">
        <f t="shared" ref="P16" si="5">D16*F16</f>
        <v>336200</v>
      </c>
      <c r="Q16" s="14">
        <f t="shared" ref="Q16" si="6">D16*G16</f>
        <v>338000</v>
      </c>
    </row>
    <row r="17" spans="1:19" ht="15" customHeight="1" x14ac:dyDescent="0.25">
      <c r="A17" s="30" t="s">
        <v>15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2"/>
      <c r="O17" s="14">
        <f>SUM(O16:O16)</f>
        <v>336000</v>
      </c>
      <c r="P17" s="14">
        <f>SUM(P16:P16)</f>
        <v>336200</v>
      </c>
      <c r="Q17" s="14">
        <f>SUM(Q16:Q16)</f>
        <v>338000</v>
      </c>
    </row>
    <row r="18" spans="1:19" ht="18.75" x14ac:dyDescent="0.3">
      <c r="A18" s="33" t="s">
        <v>16</v>
      </c>
      <c r="B18" s="34"/>
      <c r="C18" s="34"/>
      <c r="D18" s="34"/>
      <c r="E18" s="34"/>
      <c r="F18" s="34"/>
      <c r="G18" s="34"/>
      <c r="H18" s="35"/>
      <c r="I18" s="36">
        <f>SUM(I16:I17)</f>
        <v>336733.33</v>
      </c>
      <c r="J18" s="37"/>
      <c r="K18" s="37"/>
      <c r="L18" s="37"/>
      <c r="M18" s="37"/>
      <c r="N18" s="38"/>
    </row>
    <row r="19" spans="1:19" x14ac:dyDescent="0.25">
      <c r="A19" s="39" t="s">
        <v>29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15"/>
      <c r="O19" s="15"/>
      <c r="P19" s="15"/>
      <c r="Q19" s="15"/>
    </row>
    <row r="20" spans="1:19" ht="124.5" customHeight="1" x14ac:dyDescent="0.25">
      <c r="A20" s="40" t="s">
        <v>22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</row>
    <row r="21" spans="1:19" ht="18" customHeight="1" x14ac:dyDescent="0.25">
      <c r="B21" s="21" t="s">
        <v>34</v>
      </c>
    </row>
    <row r="22" spans="1:19" s="15" customFormat="1" ht="15" customHeight="1" x14ac:dyDescent="0.25">
      <c r="A22" s="1"/>
      <c r="B22" s="1"/>
      <c r="C22" s="1"/>
      <c r="D22" s="42" t="s">
        <v>35</v>
      </c>
      <c r="E22" s="43"/>
      <c r="F22" s="43"/>
      <c r="G22" s="43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9" s="15" customFormat="1" ht="20.25" customHeight="1" x14ac:dyDescent="0.25">
      <c r="A23" s="1"/>
      <c r="B23" s="21" t="s">
        <v>32</v>
      </c>
      <c r="C23" s="1"/>
      <c r="D23" s="1"/>
      <c r="E23" s="42" t="s">
        <v>33</v>
      </c>
      <c r="F23" s="43"/>
      <c r="G23" s="43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9" x14ac:dyDescent="0.25">
      <c r="B24" s="16"/>
      <c r="C24" s="17"/>
      <c r="D24" s="16"/>
      <c r="E24" s="45" t="s">
        <v>35</v>
      </c>
      <c r="F24" s="44"/>
      <c r="G24" s="44"/>
    </row>
    <row r="25" spans="1:19" ht="19.5" customHeight="1" x14ac:dyDescent="0.25">
      <c r="B25" s="21"/>
      <c r="H25" s="21" t="s">
        <v>17</v>
      </c>
    </row>
    <row r="26" spans="1:19" ht="15" customHeight="1" x14ac:dyDescent="0.25">
      <c r="S26" s="18"/>
    </row>
    <row r="41" spans="9:9" x14ac:dyDescent="0.25">
      <c r="I41" s="1" t="s">
        <v>17</v>
      </c>
    </row>
  </sheetData>
  <mergeCells count="23">
    <mergeCell ref="E23:G23"/>
    <mergeCell ref="D22:G22"/>
    <mergeCell ref="E24:G24"/>
    <mergeCell ref="A17:N17"/>
    <mergeCell ref="A18:H18"/>
    <mergeCell ref="I18:N18"/>
    <mergeCell ref="A19:M19"/>
    <mergeCell ref="A20:M20"/>
    <mergeCell ref="A11:Q11"/>
    <mergeCell ref="A13:A14"/>
    <mergeCell ref="B13:B14"/>
    <mergeCell ref="C13:C14"/>
    <mergeCell ref="D13:D14"/>
    <mergeCell ref="E13:G13"/>
    <mergeCell ref="H13:H14"/>
    <mergeCell ref="I13:I14"/>
    <mergeCell ref="J13:N13"/>
    <mergeCell ref="L3:Q3"/>
    <mergeCell ref="L4:Q4"/>
    <mergeCell ref="L5:Q5"/>
    <mergeCell ref="L7:Q7"/>
    <mergeCell ref="A10:Q10"/>
    <mergeCell ref="N6:Q6"/>
  </mergeCells>
  <printOptions gridLines="1"/>
  <pageMargins left="0.118055555555556" right="0.118055555555556" top="0.15763888888888899" bottom="0.15763888888888899" header="0.51180555555555496" footer="0.51180555555555496"/>
  <pageSetup paperSize="9" scale="60" firstPageNumber="0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SarafonovaIP</dc:creator>
  <cp:lastModifiedBy>User</cp:lastModifiedBy>
  <cp:revision>2</cp:revision>
  <cp:lastPrinted>2026-08-25T11:42:47Z</cp:lastPrinted>
  <dcterms:created xsi:type="dcterms:W3CDTF">2015-06-24T18:33:10Z</dcterms:created>
  <dcterms:modified xsi:type="dcterms:W3CDTF">2026-08-28T09:00:55Z</dcterms:modified>
  <dc:language>en-US</dc:language>
</cp:coreProperties>
</file>