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Стулья  лабораторные(Таня)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definedNames>
    <definedName name="_xlnm._FilterDatabase" localSheetId="0" hidden="1">'Расчет цены'!$A$4:$O$8</definedName>
    <definedName name="_xlnm.Print_Area" localSheetId="0">'Расчет цены'!$A$1:$O$11</definedName>
  </definedNames>
  <calcPr calcId="152511"/>
</workbook>
</file>

<file path=xl/calcChain.xml><?xml version="1.0" encoding="utf-8"?>
<calcChain xmlns="http://schemas.openxmlformats.org/spreadsheetml/2006/main">
  <c r="O7" i="2" l="1"/>
  <c r="O6" i="2"/>
  <c r="O5" i="2"/>
  <c r="M6" i="2" l="1"/>
  <c r="J6" i="2"/>
  <c r="K6" i="2" s="1"/>
  <c r="L6" i="2" s="1"/>
  <c r="M5" i="2"/>
  <c r="J5" i="2"/>
  <c r="K5" i="2" s="1"/>
  <c r="L5" i="2" s="1"/>
</calcChain>
</file>

<file path=xl/sharedStrings.xml><?xml version="1.0" encoding="utf-8"?>
<sst xmlns="http://schemas.openxmlformats.org/spreadsheetml/2006/main" count="30" uniqueCount="28">
  <si>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</si>
  <si>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</si>
  <si>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</si>
  <si>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</si>
  <si>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</si>
  <si>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</si>
  <si>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</si>
  <si>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</si>
  <si>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</si>
  <si>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</si>
  <si>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</si>
  <si>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</si>
  <si>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</si>
  <si>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</si>
  <si>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</si>
  <si>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</si>
  <si>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В результате проведенного расчета Н(М)ЦК (Д), ЦКЕП составила:      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</si>
  <si>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</si>
  <si>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</si>
  <si>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Цена Контракта/Договора определена как минимальное значение из коммерческих предложений, руководствуясь принципом эффективности использования бюджетных средств (ст. 34, ч. 2 ст. 72 Бюджетного кодекса РФ).  Источниками информации для определения ЦК являются коммерческие (ценовые) предложения. </t>
  </si>
  <si>
    <t>ОКПД2</t>
  </si>
  <si>
    <t>шт</t>
  </si>
  <si>
    <t>31.01.11.150</t>
  </si>
  <si>
    <t>Стул лабораторный на роликах со спинкой и подлокотниками</t>
  </si>
  <si>
    <t>Стул лабораторный мягкий на ножках</t>
  </si>
  <si>
    <t>Источник № 1
(от 04.08.2026 №ПООО1643)</t>
  </si>
  <si>
    <t>Источник №2
(от 04.08.2026 №146)</t>
  </si>
  <si>
    <t>Источник № 3
(от 04.08.2026 №б/н)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</si>
</sst>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4" fontId="9" fillId="0" borderId="0" xfId="0" applyNumberFormat="1" applyFont="1" applyFill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9" fillId="2" borderId="6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876298</xdr:rowOff>
    </xdr:from>
    <xdr:to>
      <xdr:col>10</xdr:col>
      <xdr:colOff>1019175</xdr:colOff>
      <xdr:row>3</xdr:row>
      <xdr:rowOff>1257299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419348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2</xdr:row>
      <xdr:rowOff>2705100</xdr:rowOff>
    </xdr:from>
    <xdr:to>
      <xdr:col>13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942975</xdr:rowOff>
    </xdr:from>
    <xdr:to>
      <xdr:col>12</xdr:col>
      <xdr:colOff>0</xdr:colOff>
      <xdr:row>3</xdr:row>
      <xdr:rowOff>1238250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2486025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133350</xdr:colOff>
      <xdr:row>2</xdr:row>
      <xdr:rowOff>2381250</xdr:rowOff>
    </xdr:from>
    <xdr:to>
      <xdr:col>12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view="pageBreakPreview" zoomScale="112" zoomScaleNormal="100" zoomScaleSheetLayoutView="112" workbookViewId="0">
      <selection activeCell="C6" sqref="C6"/>
    </sheetView>
  </sheetViews>
  <sheetFormatPr defaultRowHeight="12.75" x14ac:dyDescent="0.2"/>
  <cols>
    <col min="1" max="1" width="5.28515625" style="2" customWidth="1"/>
    <col min="2" max="2" width="30" style="2" customWidth="1"/>
    <col min="3" max="3" width="14.85546875" style="2" customWidth="1"/>
    <col min="4" max="4" width="9.42578125" style="2" customWidth="1"/>
    <col min="5" max="5" width="10" style="2" customWidth="1"/>
    <col min="6" max="7" width="14.28515625" style="2" customWidth="1"/>
    <col min="8" max="8" width="15.140625" style="2" customWidth="1"/>
    <col min="9" max="9" width="9.140625" style="2"/>
    <col min="10" max="10" width="15.5703125" style="2" customWidth="1"/>
    <col min="11" max="11" width="15.42578125" style="2" customWidth="1"/>
    <col min="12" max="12" width="15.85546875" style="2" customWidth="1"/>
    <col min="13" max="13" width="20" style="2" customWidth="1"/>
    <col min="14" max="14" width="16" style="2" customWidth="1"/>
    <col min="15" max="15" width="14.28515625" style="2" customWidth="1"/>
    <col min="16" max="16384" width="9.140625" style="2"/>
  </cols>
  <sheetData>
    <row r="1" spans="1:15" s="1" customFormat="1" ht="48.75" customHeight="1" x14ac:dyDescent="0.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1" customFormat="1" ht="24" customHeight="1" x14ac:dyDescent="0.3">
      <c r="A2" s="24"/>
      <c r="B2" s="24" t="s">
        <v>13</v>
      </c>
      <c r="C2" s="26"/>
      <c r="D2" s="47" t="s">
        <v>5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9"/>
    </row>
    <row r="3" spans="1:15" ht="48.75" customHeight="1" x14ac:dyDescent="0.2">
      <c r="A3" s="44" t="s">
        <v>0</v>
      </c>
      <c r="B3" s="44" t="s">
        <v>15</v>
      </c>
      <c r="C3" s="42" t="s">
        <v>20</v>
      </c>
      <c r="D3" s="44" t="s">
        <v>11</v>
      </c>
      <c r="E3" s="44" t="s">
        <v>1</v>
      </c>
      <c r="F3" s="45" t="s">
        <v>6</v>
      </c>
      <c r="G3" s="45"/>
      <c r="H3" s="45"/>
      <c r="I3" s="45" t="s">
        <v>4</v>
      </c>
      <c r="J3" s="46" t="s">
        <v>14</v>
      </c>
      <c r="K3" s="46"/>
      <c r="L3" s="46"/>
      <c r="M3" s="32" t="s">
        <v>17</v>
      </c>
      <c r="N3" s="34" t="s">
        <v>8</v>
      </c>
      <c r="O3" s="34" t="s">
        <v>18</v>
      </c>
    </row>
    <row r="4" spans="1:15" ht="99.75" customHeight="1" x14ac:dyDescent="0.2">
      <c r="A4" s="42"/>
      <c r="B4" s="42"/>
      <c r="C4" s="43"/>
      <c r="D4" s="42"/>
      <c r="E4" s="42"/>
      <c r="F4" s="27" t="s">
        <v>25</v>
      </c>
      <c r="G4" s="27" t="s">
        <v>26</v>
      </c>
      <c r="H4" s="27" t="s">
        <v>27</v>
      </c>
      <c r="I4" s="34"/>
      <c r="J4" s="27" t="s">
        <v>3</v>
      </c>
      <c r="K4" s="27" t="s">
        <v>2</v>
      </c>
      <c r="L4" s="25" t="s">
        <v>10</v>
      </c>
      <c r="M4" s="33"/>
      <c r="N4" s="35"/>
      <c r="O4" s="35"/>
    </row>
    <row r="5" spans="1:15" ht="48.75" customHeight="1" x14ac:dyDescent="0.2">
      <c r="A5" s="23">
        <v>1</v>
      </c>
      <c r="B5" s="29" t="s">
        <v>23</v>
      </c>
      <c r="C5" s="29" t="s">
        <v>22</v>
      </c>
      <c r="D5" s="29" t="s">
        <v>21</v>
      </c>
      <c r="E5" s="29">
        <v>4</v>
      </c>
      <c r="F5" s="50">
        <v>11286.22</v>
      </c>
      <c r="G5" s="51">
        <v>9661</v>
      </c>
      <c r="H5" s="50">
        <v>11686.38</v>
      </c>
      <c r="I5" s="10">
        <v>1</v>
      </c>
      <c r="J5" s="10">
        <f t="shared" ref="J5:J6" si="0">AVERAGE(F5:H5)</f>
        <v>10877.866666666667</v>
      </c>
      <c r="K5" s="11">
        <f t="shared" ref="K5:K6" si="1">SQRT(((SUM((POWER(H5-J5,2)),(POWER(G5-J5,2)),(POWER(F5-J5,2)))/(COLUMNS(F5:H5)-1))))</f>
        <v>1072.6627474343147</v>
      </c>
      <c r="L5" s="22">
        <f t="shared" ref="L5:L6" si="2">K5/J5*100</f>
        <v>9.860966127864975</v>
      </c>
      <c r="M5" s="10">
        <f t="shared" ref="M5:M6" si="3">((E5/3)*(SUM(F5:H5)))</f>
        <v>43511.46666666666</v>
      </c>
      <c r="N5" s="51">
        <v>9661</v>
      </c>
      <c r="O5" s="11">
        <f>N5*E5</f>
        <v>38644</v>
      </c>
    </row>
    <row r="6" spans="1:15" ht="30.75" customHeight="1" x14ac:dyDescent="0.2">
      <c r="A6" s="23">
        <v>2</v>
      </c>
      <c r="B6" s="29" t="s">
        <v>24</v>
      </c>
      <c r="C6" s="29" t="s">
        <v>22</v>
      </c>
      <c r="D6" s="29" t="s">
        <v>21</v>
      </c>
      <c r="E6" s="29">
        <v>20</v>
      </c>
      <c r="F6" s="50">
        <v>5095.9399999999996</v>
      </c>
      <c r="G6" s="51">
        <v>4362</v>
      </c>
      <c r="H6" s="50">
        <v>5276.5</v>
      </c>
      <c r="I6" s="10">
        <v>1</v>
      </c>
      <c r="J6" s="10">
        <f t="shared" si="0"/>
        <v>4911.4799999999996</v>
      </c>
      <c r="K6" s="11">
        <f t="shared" si="1"/>
        <v>484.35181552255989</v>
      </c>
      <c r="L6" s="21">
        <f t="shared" si="2"/>
        <v>9.8616265468363906</v>
      </c>
      <c r="M6" s="10">
        <f t="shared" si="3"/>
        <v>98229.599999999991</v>
      </c>
      <c r="N6" s="51">
        <v>4362</v>
      </c>
      <c r="O6" s="11">
        <f>N6*E6</f>
        <v>87240</v>
      </c>
    </row>
    <row r="7" spans="1:15" ht="25.5" customHeight="1" x14ac:dyDescent="0.2">
      <c r="A7" s="38" t="s">
        <v>16</v>
      </c>
      <c r="B7" s="39"/>
      <c r="C7" s="39"/>
      <c r="D7" s="39"/>
      <c r="E7" s="39"/>
      <c r="F7" s="39"/>
      <c r="G7" s="39"/>
      <c r="H7" s="39"/>
      <c r="I7" s="39"/>
      <c r="J7" s="8"/>
      <c r="K7" s="28"/>
      <c r="L7" s="28"/>
      <c r="M7" s="9"/>
      <c r="N7" s="52"/>
      <c r="O7" s="20">
        <f>SUM(O5:O6)</f>
        <v>125884</v>
      </c>
    </row>
    <row r="8" spans="1:15" ht="34.5" customHeight="1" x14ac:dyDescent="0.2">
      <c r="A8" s="15"/>
      <c r="B8" s="30" t="s">
        <v>19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21.75" customHeight="1" x14ac:dyDescent="0.25">
      <c r="A9" s="17"/>
      <c r="B9" s="18" t="s">
        <v>7</v>
      </c>
      <c r="C9" s="18"/>
      <c r="D9" s="40">
        <v>46259</v>
      </c>
      <c r="E9" s="41"/>
      <c r="F9" s="41"/>
      <c r="G9" s="12"/>
      <c r="H9" s="13"/>
      <c r="I9" s="14"/>
      <c r="J9" s="14"/>
      <c r="K9" s="14"/>
      <c r="L9" s="14"/>
      <c r="M9" s="14"/>
      <c r="N9" s="14"/>
      <c r="O9" s="14"/>
    </row>
    <row r="10" spans="1:15" ht="21.75" hidden="1" customHeight="1" x14ac:dyDescent="0.2">
      <c r="A10" s="37" t="s">
        <v>9</v>
      </c>
      <c r="B10" s="37"/>
      <c r="C10" s="37"/>
      <c r="D10" s="37"/>
      <c r="E10" s="19"/>
      <c r="F10" s="5"/>
      <c r="G10" s="4"/>
      <c r="H10" s="5"/>
      <c r="I10" s="6"/>
      <c r="J10" s="6"/>
      <c r="K10" s="6"/>
      <c r="L10" s="6"/>
      <c r="M10" s="6"/>
      <c r="N10" s="6"/>
      <c r="O10" s="6"/>
    </row>
    <row r="11" spans="1:15" ht="21.75" customHeight="1" x14ac:dyDescent="0.25">
      <c r="A11" s="16"/>
      <c r="B11" s="18"/>
      <c r="C11" s="18"/>
      <c r="D11" s="36"/>
      <c r="E11" s="36"/>
      <c r="F11" s="36"/>
      <c r="G11" s="31"/>
      <c r="H11" s="31"/>
    </row>
    <row r="12" spans="1:15" ht="46.5" customHeight="1" x14ac:dyDescent="0.2"/>
    <row r="13" spans="1:15" ht="36" customHeight="1" x14ac:dyDescent="0.2"/>
    <row r="14" spans="1:15" ht="36" customHeight="1" x14ac:dyDescent="0.2"/>
    <row r="15" spans="1:15" ht="36" customHeight="1" x14ac:dyDescent="0.2"/>
    <row r="16" spans="1:15" ht="36" customHeight="1" x14ac:dyDescent="0.2"/>
    <row r="17" spans="1:15" ht="55.5" customHeight="1" x14ac:dyDescent="0.2"/>
    <row r="18" spans="1:15" ht="36" customHeight="1" x14ac:dyDescent="0.2"/>
    <row r="19" spans="1:15" ht="36" customHeight="1" x14ac:dyDescent="0.2"/>
    <row r="20" spans="1:15" ht="52.5" customHeight="1" x14ac:dyDescent="0.2"/>
    <row r="21" spans="1:15" ht="51" customHeight="1" x14ac:dyDescent="0.2"/>
    <row r="22" spans="1:15" s="3" customFormat="1" ht="32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s="3" customFormat="1" ht="52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customHeight="1" x14ac:dyDescent="0.2"/>
    <row r="25" spans="1:15" s="6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6" customFormat="1" ht="14.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6" customFormat="1" ht="32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s="7" customFormat="1" ht="2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6" customFormat="1" ht="14.2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autoFilter ref="A4:O8"/>
  <mergeCells count="19">
    <mergeCell ref="A1:O1"/>
    <mergeCell ref="A3:A4"/>
    <mergeCell ref="B3:B4"/>
    <mergeCell ref="D3:D4"/>
    <mergeCell ref="E3:E4"/>
    <mergeCell ref="F3:H3"/>
    <mergeCell ref="J3:L3"/>
    <mergeCell ref="D2:O2"/>
    <mergeCell ref="I3:I4"/>
    <mergeCell ref="B8:O8"/>
    <mergeCell ref="G11:H11"/>
    <mergeCell ref="M3:M4"/>
    <mergeCell ref="N3:N4"/>
    <mergeCell ref="O3:O4"/>
    <mergeCell ref="D11:F11"/>
    <mergeCell ref="A10:D10"/>
    <mergeCell ref="A7:I7"/>
    <mergeCell ref="D9:F9"/>
    <mergeCell ref="C3:C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:G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2026-07-09T11:59:29Z</cp:lastPrinted>
  <dcterms:created xsi:type="dcterms:W3CDTF">2014-01-15T18:15:09Z</dcterms:created>
  <dcterms:modified xsi:type="dcterms:W3CDTF">2026-08-26T12:42:48Z</dcterms:modified>
</cp:coreProperties>
</file>