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01AE546D-7DAD-4E91-9EDD-CE59A83ED910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Лист2" sheetId="2" r:id="rId1"/>
  </sheets>
  <definedNames>
    <definedName name="_xlnm.Print_Titles" localSheetId="0">Лист2!$12:$13</definedName>
    <definedName name="_xlnm.Print_Area" localSheetId="0">Лист2!$A$1:$O$24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2" l="1"/>
  <c r="O16" i="2" s="1"/>
  <c r="D23" i="2"/>
  <c r="L22" i="2"/>
  <c r="J22" i="2"/>
  <c r="O22" i="2" s="1"/>
  <c r="L19" i="2"/>
  <c r="M19" i="2" s="1"/>
  <c r="N19" i="2" s="1"/>
  <c r="J19" i="2"/>
  <c r="O19" i="2" s="1"/>
  <c r="L17" i="2"/>
  <c r="J17" i="2"/>
  <c r="O17" i="2" s="1"/>
  <c r="J20" i="2"/>
  <c r="O20" i="2" s="1"/>
  <c r="L20" i="2"/>
  <c r="J21" i="2"/>
  <c r="O21" i="2" s="1"/>
  <c r="L21" i="2"/>
  <c r="J15" i="2"/>
  <c r="L15" i="2"/>
  <c r="L16" i="2"/>
  <c r="J18" i="2"/>
  <c r="O18" i="2" s="1"/>
  <c r="L18" i="2"/>
  <c r="L14" i="2"/>
  <c r="J14" i="2"/>
  <c r="O14" i="2" s="1"/>
  <c r="M16" i="2" l="1"/>
  <c r="N16" i="2" s="1"/>
  <c r="M22" i="2"/>
  <c r="N22" i="2" s="1"/>
  <c r="M17" i="2"/>
  <c r="N17" i="2" s="1"/>
  <c r="M21" i="2"/>
  <c r="N21" i="2" s="1"/>
  <c r="M15" i="2"/>
  <c r="N15" i="2" s="1"/>
  <c r="M18" i="2"/>
  <c r="N18" i="2" s="1"/>
  <c r="M20" i="2"/>
  <c r="N20" i="2" s="1"/>
  <c r="O15" i="2"/>
  <c r="M14" i="2"/>
  <c r="N14" i="2" s="1"/>
  <c r="O23" i="2" l="1"/>
</calcChain>
</file>

<file path=xl/sharedStrings.xml><?xml version="1.0" encoding="utf-8"?>
<sst xmlns="http://schemas.openxmlformats.org/spreadsheetml/2006/main" count="58" uniqueCount="46">
  <si>
    <t>Наименование товара, работ, услуг</t>
  </si>
  <si>
    <t>Объем</t>
  </si>
  <si>
    <t>Ед.изм.</t>
  </si>
  <si>
    <t>Цена за 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</si>
  <si>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</si>
  <si>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</si>
  <si>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</si>
  <si>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</si>
  <si>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Средн. арифм.</t>
  </si>
  <si>
    <t>Начальная (максимальная) цена контракта</t>
  </si>
  <si>
    <t>Кол-во источников</t>
  </si>
  <si>
    <t>Используемый метод определения НМЦК, обоснование его применения</t>
  </si>
  <si>
    <t xml:space="preserve">Метод сопоставимых рыночных цен (анализ рынка), используется в связи с его закреплением в качестве приоритетного в ч. 6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п. 3.2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567). В отношении объекта закупки отсутствуют утвержденные тарифы и нормативы на отпускные цены. </t>
  </si>
  <si>
    <t>Ценовое предложение №4</t>
  </si>
  <si>
    <t>Ценовое предложение №5</t>
  </si>
  <si>
    <t>Расчетные формулы</t>
  </si>
  <si>
    <t>коэффициент вариации V</t>
  </si>
  <si>
    <t>среднее квадратичное отклонение Q</t>
  </si>
  <si>
    <t>начальная (максимальная) цена контракта для каждого предмета закупки (рыночная стоимость)</t>
  </si>
  <si>
    <t xml:space="preserve">средняя арифметическая величина цены единицы товара, работы, услуги - &lt;ц&gt; </t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</si>
  <si>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</si>
  <si>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
</t>
  </si>
  <si>
    <t>сумма НМЦК всех предметов закупки</t>
  </si>
  <si>
    <t>отношение суммы цен единицы товара, указанных во всех ценовых предложениях к количеству полученных ценовых предложений</t>
  </si>
  <si>
    <t>Дата составления</t>
  </si>
  <si>
    <t xml:space="preserve">Кол-во </t>
  </si>
  <si>
    <t xml:space="preserve">Ценовое предложение № 1 </t>
  </si>
  <si>
    <t xml:space="preserve">Ценовое предложение № 2 </t>
  </si>
  <si>
    <t xml:space="preserve">Ценовое предложение № 3 </t>
  </si>
  <si>
    <t xml:space="preserve">Итого  НМЦК </t>
  </si>
  <si>
    <t>услуга</t>
  </si>
  <si>
    <t>Начальная (максимальная) цена контракта, согласно выделенным лимитам</t>
  </si>
  <si>
    <t>Услуги по техническому осмотру автотранспортных средств</t>
  </si>
  <si>
    <t>Обоснование начальной (максимальной) цены контракта 
для проведения закупки услуг по техническому осмотру автотранспортных средств
в Западно-Сибирского ПСО МЧС России им. В.В. Зюкова (филиал ФГКУ «СРПСО МЧС) России»  
Алтайский край, г. Барнаул</t>
  </si>
  <si>
    <r>
      <rPr>
        <b/>
        <sz val="10"/>
        <color theme="1"/>
        <rFont val="Times New Roman"/>
        <family val="1"/>
        <charset val="204"/>
      </rPr>
      <t>Категория N1</t>
    </r>
    <r>
      <rPr>
        <sz val="10"/>
        <color theme="1"/>
        <rFont val="Times New Roman"/>
        <family val="1"/>
        <charset val="204"/>
      </rPr>
      <t xml:space="preserve"> транспортного средства означает, что общий вес груженого автомобиля не должен превышать 3,5 т</t>
    </r>
  </si>
  <si>
    <r>
      <rPr>
        <b/>
        <sz val="10"/>
        <color theme="1"/>
        <rFont val="Times New Roman"/>
        <family val="1"/>
        <charset val="204"/>
      </rPr>
      <t xml:space="preserve">Категория N2 </t>
    </r>
    <r>
      <rPr>
        <sz val="10"/>
        <color theme="1"/>
        <rFont val="Times New Roman"/>
        <family val="1"/>
        <charset val="204"/>
      </rPr>
      <t>- Транспортные средства, предназначенные для перевозки грузов, имеющие технически допустимую максимальную массу свыше 3,5 т, но не более 12 т</t>
    </r>
  </si>
  <si>
    <r>
      <rPr>
        <b/>
        <sz val="10"/>
        <color theme="1"/>
        <rFont val="Times New Roman"/>
        <family val="1"/>
        <charset val="204"/>
      </rPr>
      <t>Категория N3</t>
    </r>
    <r>
      <rPr>
        <sz val="10"/>
        <color theme="1"/>
        <rFont val="Times New Roman"/>
        <family val="1"/>
        <charset val="204"/>
      </rPr>
      <t xml:space="preserve"> - Транспортные средства, предназначенные для перевозки грузов, имеющие технически допустимую максимальную массу более 12 т.</t>
    </r>
  </si>
  <si>
    <r>
      <rPr>
        <b/>
        <sz val="10"/>
        <color theme="1"/>
        <rFont val="Times New Roman"/>
        <family val="1"/>
        <charset val="204"/>
      </rPr>
      <t>Категория M1</t>
    </r>
    <r>
      <rPr>
        <sz val="10"/>
        <color theme="1"/>
        <rFont val="Times New Roman"/>
        <family val="1"/>
        <charset val="204"/>
      </rPr>
      <t xml:space="preserve"> - Транспортные средства, используемые для перевозки пассажиров и имеющие, помимо места водителя, не более восьми мест для сидения - легковые автомобили.</t>
    </r>
  </si>
  <si>
    <r>
      <rPr>
        <b/>
        <sz val="10"/>
        <color theme="1"/>
        <rFont val="Times New Roman"/>
        <family val="1"/>
        <charset val="204"/>
      </rPr>
      <t>Категория М2</t>
    </r>
    <r>
      <rPr>
        <sz val="10"/>
        <color theme="1"/>
        <rFont val="Times New Roman"/>
        <family val="1"/>
        <charset val="204"/>
      </rPr>
      <t xml:space="preserve"> (автобус)транспортное средство, имеющее помимо места водителя, более восьми мест для сидения и полную массу, не превышающую 5 тонн.</t>
    </r>
  </si>
  <si>
    <r>
      <rPr>
        <b/>
        <sz val="10"/>
        <color theme="1"/>
        <rFont val="Times New Roman"/>
        <family val="1"/>
        <charset val="204"/>
      </rPr>
      <t>Категория M3</t>
    </r>
    <r>
      <rPr>
        <sz val="10"/>
        <color theme="1"/>
        <rFont val="Times New Roman"/>
        <family val="1"/>
        <charset val="204"/>
      </rPr>
      <t xml:space="preserve"> - транспортные средства, используемые для перевозки пассажиров, имеющие, помимо места водителя, более восьми мест для сидения, технически допустимая максимальная масса которых превышает 5 т.</t>
    </r>
  </si>
  <si>
    <r>
      <rPr>
        <b/>
        <sz val="10"/>
        <color theme="1"/>
        <rFont val="Times New Roman"/>
        <family val="1"/>
        <charset val="204"/>
      </rPr>
      <t>Категория O1</t>
    </r>
    <r>
      <rPr>
        <sz val="10"/>
        <color theme="1"/>
        <rFont val="Times New Roman"/>
        <family val="1"/>
        <charset val="204"/>
      </rPr>
      <t xml:space="preserve"> - Прицепы, технически допустимая максимальная масса которых не более 0,75 т.</t>
    </r>
  </si>
  <si>
    <r>
      <rPr>
        <b/>
        <sz val="10"/>
        <color theme="1"/>
        <rFont val="Times New Roman"/>
        <family val="1"/>
        <charset val="204"/>
      </rPr>
      <t>Категория O2</t>
    </r>
    <r>
      <rPr>
        <sz val="10"/>
        <color theme="1"/>
        <rFont val="Times New Roman"/>
        <family val="1"/>
        <charset val="204"/>
      </rPr>
      <t xml:space="preserve"> - Прицепы, технически допустимая максимальная масса которых свыше 0,75 т, но не более 3,5 т.</t>
    </r>
  </si>
  <si>
    <r>
      <rPr>
        <b/>
        <sz val="10"/>
        <color theme="1"/>
        <rFont val="Times New Roman"/>
        <family val="1"/>
        <charset val="204"/>
      </rPr>
      <t>Категория O4</t>
    </r>
    <r>
      <rPr>
        <sz val="10"/>
        <color theme="1"/>
        <rFont val="Times New Roman"/>
        <family val="1"/>
        <charset val="204"/>
      </rPr>
      <t xml:space="preserve"> - Прицепы, технически допустимая максимальная масса которых более 10 т.</t>
    </r>
  </si>
  <si>
    <t>№ 
п/п</t>
  </si>
  <si>
    <t>Ведущий инженер отдела инженерно-технического обеспечения
и автотранспортного обеспечения</t>
  </si>
  <si>
    <t>_________________________  В.И. Омельченко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</si>
</sst>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9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/>
    <xf numFmtId="0" fontId="9" fillId="0" borderId="1" xfId="0" applyFont="1" applyBorder="1" applyAlignment="1">
      <alignment horizontal="left" wrapText="1"/>
    </xf>
    <xf numFmtId="164" fontId="3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12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10" fillId="0" borderId="4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2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5</xdr:col>
      <xdr:colOff>81998</xdr:colOff>
      <xdr:row>5</xdr:row>
      <xdr:rowOff>552450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38475" y="2447925"/>
          <a:ext cx="14763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371474</xdr:colOff>
      <xdr:row>6</xdr:row>
      <xdr:rowOff>419100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38475" y="3219450"/>
          <a:ext cx="9810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5</xdr:col>
      <xdr:colOff>233763</xdr:colOff>
      <xdr:row>7</xdr:row>
      <xdr:rowOff>401955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38475" y="3724275"/>
          <a:ext cx="1628140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tabSelected="1" view="pageBreakPreview" topLeftCell="A19" zoomScaleNormal="115" zoomScaleSheetLayoutView="100" workbookViewId="0">
      <selection activeCell="C12" sqref="C12:D12"/>
    </sheetView>
  </sheetViews>
  <sheetFormatPr defaultRowHeight="14.4" x14ac:dyDescent="0.3"/>
  <cols>
    <col min="1" max="1" width="8.5546875" customWidth="1"/>
    <col min="2" max="2" width="34.44140625" customWidth="1"/>
    <col min="3" max="3" width="9.5546875" customWidth="1"/>
    <col min="4" max="4" width="9.109375" customWidth="1"/>
    <col min="5" max="5" width="14" customWidth="1"/>
    <col min="6" max="6" width="14.109375" customWidth="1"/>
    <col min="7" max="7" width="15" customWidth="1"/>
    <col min="8" max="8" width="14.109375" customWidth="1"/>
    <col min="9" max="9" width="14.33203125" customWidth="1"/>
    <col min="10" max="10" width="13.109375" customWidth="1"/>
    <col min="14" max="14" width="18.88671875" customWidth="1"/>
    <col min="15" max="15" width="14.6640625" customWidth="1"/>
  </cols>
  <sheetData>
    <row r="1" spans="1:15" ht="14.25" customHeight="1" x14ac:dyDescent="0.3">
      <c r="A1" s="3"/>
      <c r="B1" s="3"/>
      <c r="C1" s="3"/>
      <c r="D1" s="1"/>
      <c r="E1" s="5"/>
      <c r="F1" s="5"/>
      <c r="G1" s="5"/>
      <c r="H1" s="5"/>
      <c r="I1" s="5"/>
      <c r="J1" s="5"/>
      <c r="K1" s="1"/>
      <c r="L1" s="1"/>
      <c r="M1" s="29"/>
      <c r="N1" s="30"/>
      <c r="O1" s="30"/>
    </row>
    <row r="2" spans="1:15" ht="87.75" customHeight="1" x14ac:dyDescent="0.3">
      <c r="A2" s="31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85.5" customHeight="1" x14ac:dyDescent="0.3">
      <c r="A3" s="33" t="s">
        <v>11</v>
      </c>
      <c r="B3" s="34"/>
      <c r="C3" s="34"/>
      <c r="D3" s="33" t="s">
        <v>12</v>
      </c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5" ht="35.25" customHeight="1" x14ac:dyDescent="0.3">
      <c r="A4" s="36" t="s">
        <v>15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35.25" customHeight="1" x14ac:dyDescent="0.3">
      <c r="A5" s="33" t="s">
        <v>19</v>
      </c>
      <c r="B5" s="33"/>
      <c r="C5" s="33"/>
      <c r="D5" s="42" t="s">
        <v>23</v>
      </c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</row>
    <row r="6" spans="1:15" ht="59.25" customHeight="1" x14ac:dyDescent="0.3">
      <c r="A6" s="33" t="s">
        <v>17</v>
      </c>
      <c r="B6" s="33"/>
      <c r="C6" s="33"/>
      <c r="D6" s="33" t="s">
        <v>20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5" ht="46.2" customHeight="1" x14ac:dyDescent="0.3">
      <c r="A7" s="33" t="s">
        <v>16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</row>
    <row r="8" spans="1:15" ht="75" customHeight="1" x14ac:dyDescent="0.3">
      <c r="A8" s="43" t="s">
        <v>18</v>
      </c>
      <c r="B8" s="33"/>
      <c r="C8" s="33"/>
      <c r="D8" s="33" t="s">
        <v>21</v>
      </c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</row>
    <row r="9" spans="1:15" ht="28.5" customHeight="1" x14ac:dyDescent="0.3">
      <c r="A9" s="43" t="s">
        <v>9</v>
      </c>
      <c r="B9" s="33"/>
      <c r="C9" s="33"/>
      <c r="D9" s="33" t="s">
        <v>22</v>
      </c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</row>
    <row r="10" spans="1:15" ht="36.75" customHeight="1" x14ac:dyDescent="0.3">
      <c r="A10" s="23" t="s">
        <v>24</v>
      </c>
      <c r="B10" s="24"/>
      <c r="C10" s="25">
        <v>46085</v>
      </c>
      <c r="D10" s="26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35.25" customHeight="1" x14ac:dyDescent="0.3">
      <c r="A11" s="45" t="s">
        <v>31</v>
      </c>
      <c r="B11" s="46"/>
      <c r="C11" s="47">
        <v>46126</v>
      </c>
      <c r="D11" s="48"/>
      <c r="E11" s="20" t="s">
        <v>32</v>
      </c>
      <c r="F11" s="21"/>
      <c r="G11" s="21"/>
      <c r="H11" s="21"/>
      <c r="I11" s="21"/>
      <c r="J11" s="21"/>
      <c r="K11" s="21"/>
      <c r="L11" s="21"/>
      <c r="M11" s="21"/>
      <c r="N11" s="21"/>
      <c r="O11" s="22"/>
    </row>
    <row r="12" spans="1:15" s="15" customFormat="1" ht="48" customHeight="1" x14ac:dyDescent="0.3">
      <c r="A12" s="27" t="s">
        <v>43</v>
      </c>
      <c r="B12" s="27" t="s">
        <v>0</v>
      </c>
      <c r="C12" s="27" t="s">
        <v>1</v>
      </c>
      <c r="D12" s="27"/>
      <c r="E12" s="12" t="s">
        <v>26</v>
      </c>
      <c r="F12" s="12" t="s">
        <v>27</v>
      </c>
      <c r="G12" s="12" t="s">
        <v>28</v>
      </c>
      <c r="H12" s="12" t="s">
        <v>13</v>
      </c>
      <c r="I12" s="12" t="s">
        <v>14</v>
      </c>
      <c r="J12" s="40" t="s">
        <v>8</v>
      </c>
      <c r="K12" s="27" t="s">
        <v>10</v>
      </c>
      <c r="L12" s="27" t="s">
        <v>6</v>
      </c>
      <c r="M12" s="27" t="s">
        <v>7</v>
      </c>
      <c r="N12" s="27" t="s">
        <v>4</v>
      </c>
      <c r="O12" s="28" t="s">
        <v>5</v>
      </c>
    </row>
    <row r="13" spans="1:15" s="15" customFormat="1" ht="32.25" customHeight="1" x14ac:dyDescent="0.3">
      <c r="A13" s="27"/>
      <c r="B13" s="27"/>
      <c r="C13" s="14" t="s">
        <v>2</v>
      </c>
      <c r="D13" s="14" t="s">
        <v>25</v>
      </c>
      <c r="E13" s="12" t="s">
        <v>3</v>
      </c>
      <c r="F13" s="12" t="s">
        <v>3</v>
      </c>
      <c r="G13" s="12" t="s">
        <v>3</v>
      </c>
      <c r="H13" s="12" t="s">
        <v>3</v>
      </c>
      <c r="I13" s="12" t="s">
        <v>3</v>
      </c>
      <c r="J13" s="41"/>
      <c r="K13" s="27"/>
      <c r="L13" s="27"/>
      <c r="M13" s="27"/>
      <c r="N13" s="27"/>
      <c r="O13" s="28"/>
    </row>
    <row r="14" spans="1:15" ht="42.75" customHeight="1" x14ac:dyDescent="0.3">
      <c r="A14" s="10">
        <v>1</v>
      </c>
      <c r="B14" s="16" t="s">
        <v>34</v>
      </c>
      <c r="C14" s="10" t="s">
        <v>30</v>
      </c>
      <c r="D14" s="10">
        <v>7</v>
      </c>
      <c r="E14" s="11">
        <v>1315</v>
      </c>
      <c r="F14" s="11">
        <v>1315</v>
      </c>
      <c r="G14" s="11">
        <v>1315</v>
      </c>
      <c r="H14" s="12"/>
      <c r="I14" s="12"/>
      <c r="J14" s="11">
        <f t="shared" ref="J14" si="0">AVERAGE(E14,F14,G14,H14,I14)</f>
        <v>1315</v>
      </c>
      <c r="K14" s="10">
        <v>3</v>
      </c>
      <c r="L14" s="10">
        <f t="shared" ref="L14" si="1">STDEV(E14,F14,G14,H14,I14)</f>
        <v>0</v>
      </c>
      <c r="M14" s="10">
        <f t="shared" ref="M14" si="2">L14/J14*100</f>
        <v>0</v>
      </c>
      <c r="N14" s="13" t="str">
        <f t="shared" ref="N14" si="3">IF(M14&lt;33,"ОДНОРОДНЫЕ","НЕОДНОРОДНЫЕ")</f>
        <v>ОДНОРОДНЫЕ</v>
      </c>
      <c r="O14" s="11">
        <f>D14*J14</f>
        <v>9205</v>
      </c>
    </row>
    <row r="15" spans="1:15" ht="66.599999999999994" x14ac:dyDescent="0.3">
      <c r="A15" s="10">
        <v>2</v>
      </c>
      <c r="B15" s="16" t="s">
        <v>38</v>
      </c>
      <c r="C15" s="10" t="s">
        <v>30</v>
      </c>
      <c r="D15" s="10">
        <v>2</v>
      </c>
      <c r="E15" s="11">
        <v>2058</v>
      </c>
      <c r="F15" s="11">
        <v>2058</v>
      </c>
      <c r="G15" s="11">
        <v>2058</v>
      </c>
      <c r="H15" s="12"/>
      <c r="I15" s="12"/>
      <c r="J15" s="11">
        <f>AVERAGE(E15,F15,G15,H15,I15)</f>
        <v>2058</v>
      </c>
      <c r="K15" s="10">
        <v>3</v>
      </c>
      <c r="L15" s="10">
        <f>STDEV(E15,F15,G15,H15,I15)</f>
        <v>0</v>
      </c>
      <c r="M15" s="10">
        <f>L15/J15*100</f>
        <v>0</v>
      </c>
      <c r="N15" s="13" t="str">
        <f>IF(M15&lt;33,"ОДНОРОДНЫЕ","НЕОДНОРОДНЫЕ")</f>
        <v>ОДНОРОДНЫЕ</v>
      </c>
      <c r="O15" s="11">
        <f>D15*J15</f>
        <v>4116</v>
      </c>
    </row>
    <row r="16" spans="1:15" ht="80.25" customHeight="1" x14ac:dyDescent="0.3">
      <c r="A16" s="10">
        <v>3</v>
      </c>
      <c r="B16" s="16" t="s">
        <v>39</v>
      </c>
      <c r="C16" s="10" t="s">
        <v>30</v>
      </c>
      <c r="D16" s="10">
        <v>4</v>
      </c>
      <c r="E16" s="11">
        <v>2486</v>
      </c>
      <c r="F16" s="11">
        <v>2486</v>
      </c>
      <c r="G16" s="11">
        <v>2486</v>
      </c>
      <c r="H16" s="12"/>
      <c r="I16" s="12"/>
      <c r="J16" s="11">
        <f>AVERAGE(E16,F16,G16,H16,I16)</f>
        <v>2486</v>
      </c>
      <c r="K16" s="10">
        <v>3</v>
      </c>
      <c r="L16" s="10">
        <f>STDEV(E16,F16,G16,H16,I16)</f>
        <v>0</v>
      </c>
      <c r="M16" s="10">
        <f>L16/J16*100</f>
        <v>0</v>
      </c>
      <c r="N16" s="13" t="str">
        <f>IF(M16&lt;33,"ОДНОРОДНЫЕ","НЕОДНОРОДНЫЕ")</f>
        <v>ОДНОРОДНЫЕ</v>
      </c>
      <c r="O16" s="11">
        <f>D16*J16</f>
        <v>9944</v>
      </c>
    </row>
    <row r="17" spans="1:15" ht="41.25" customHeight="1" x14ac:dyDescent="0.3">
      <c r="A17" s="10">
        <v>4</v>
      </c>
      <c r="B17" s="16" t="s">
        <v>40</v>
      </c>
      <c r="C17" s="10" t="s">
        <v>30</v>
      </c>
      <c r="D17" s="10">
        <v>5</v>
      </c>
      <c r="E17" s="11">
        <v>992</v>
      </c>
      <c r="F17" s="11">
        <v>992</v>
      </c>
      <c r="G17" s="11">
        <v>992</v>
      </c>
      <c r="H17" s="12"/>
      <c r="I17" s="12"/>
      <c r="J17" s="11">
        <f t="shared" ref="J17" si="4">AVERAGE(E17,F17,G17,H17,I17)</f>
        <v>992</v>
      </c>
      <c r="K17" s="10">
        <v>3</v>
      </c>
      <c r="L17" s="10">
        <f t="shared" ref="L17" si="5">STDEV(E17,F17,G17,H17,I17)</f>
        <v>0</v>
      </c>
      <c r="M17" s="10">
        <f t="shared" ref="M17" si="6">L17/J17*100</f>
        <v>0</v>
      </c>
      <c r="N17" s="13" t="str">
        <f t="shared" ref="N17" si="7">IF(M17&lt;33,"ОДНОРОДНЫЕ","НЕОДНОРОДНЫЕ")</f>
        <v>ОДНОРОДНЫЕ</v>
      </c>
      <c r="O17" s="11">
        <f t="shared" ref="O17" si="8">D17*J17</f>
        <v>4960</v>
      </c>
    </row>
    <row r="18" spans="1:15" ht="44.25" customHeight="1" x14ac:dyDescent="0.3">
      <c r="A18" s="10">
        <v>5</v>
      </c>
      <c r="B18" s="16" t="s">
        <v>41</v>
      </c>
      <c r="C18" s="10" t="s">
        <v>30</v>
      </c>
      <c r="D18" s="10">
        <v>2</v>
      </c>
      <c r="E18" s="11">
        <v>992</v>
      </c>
      <c r="F18" s="11">
        <v>992</v>
      </c>
      <c r="G18" s="11">
        <v>992</v>
      </c>
      <c r="H18" s="12"/>
      <c r="I18" s="12"/>
      <c r="J18" s="11">
        <f>AVERAGE(E18,F18,G18,H18,I18)</f>
        <v>992</v>
      </c>
      <c r="K18" s="10">
        <v>3</v>
      </c>
      <c r="L18" s="10">
        <f>STDEV(E18,F18,G18,H18,I18)</f>
        <v>0</v>
      </c>
      <c r="M18" s="10">
        <f>L18/J18*100</f>
        <v>0</v>
      </c>
      <c r="N18" s="13" t="str">
        <f>IF(M18&lt;33,"ОДНОРОДНЫЕ","НЕОДНОРОДНЫЕ")</f>
        <v>ОДНОРОДНЫЕ</v>
      </c>
      <c r="O18" s="11">
        <f>D18*J18</f>
        <v>1984</v>
      </c>
    </row>
    <row r="19" spans="1:15" ht="65.25" customHeight="1" x14ac:dyDescent="0.3">
      <c r="A19" s="10">
        <v>6</v>
      </c>
      <c r="B19" s="6" t="s">
        <v>37</v>
      </c>
      <c r="C19" s="10" t="s">
        <v>30</v>
      </c>
      <c r="D19" s="10">
        <v>2</v>
      </c>
      <c r="E19" s="11">
        <v>1202</v>
      </c>
      <c r="F19" s="11">
        <v>1202</v>
      </c>
      <c r="G19" s="11">
        <v>1202</v>
      </c>
      <c r="H19" s="12"/>
      <c r="I19" s="12"/>
      <c r="J19" s="11">
        <f t="shared" ref="J19" si="9">AVERAGE(E19,F19,G19,H19,I19)</f>
        <v>1202</v>
      </c>
      <c r="K19" s="10">
        <v>3</v>
      </c>
      <c r="L19" s="10">
        <f t="shared" ref="L19" si="10">STDEV(E19,F19,G19,H19,I19)</f>
        <v>0</v>
      </c>
      <c r="M19" s="10">
        <f t="shared" ref="M19" si="11">L19/J19*100</f>
        <v>0</v>
      </c>
      <c r="N19" s="13" t="str">
        <f t="shared" ref="N19" si="12">IF(M19&lt;33,"ОДНОРОДНЫЕ","НЕОДНОРОДНЫЕ")</f>
        <v>ОДНОРОДНЫЕ</v>
      </c>
      <c r="O19" s="11">
        <f t="shared" ref="O19" si="13">D19*J19</f>
        <v>2404</v>
      </c>
    </row>
    <row r="20" spans="1:15" ht="65.25" customHeight="1" x14ac:dyDescent="0.3">
      <c r="A20" s="10">
        <v>7</v>
      </c>
      <c r="B20" s="6" t="s">
        <v>35</v>
      </c>
      <c r="C20" s="10" t="s">
        <v>30</v>
      </c>
      <c r="D20" s="10">
        <v>1</v>
      </c>
      <c r="E20" s="11">
        <v>2397</v>
      </c>
      <c r="F20" s="11">
        <v>2397</v>
      </c>
      <c r="G20" s="11">
        <v>2397</v>
      </c>
      <c r="H20" s="12"/>
      <c r="I20" s="12"/>
      <c r="J20" s="11">
        <f>AVERAGE(E20,F20,G20,H20,I20)</f>
        <v>2397</v>
      </c>
      <c r="K20" s="10">
        <v>3</v>
      </c>
      <c r="L20" s="10">
        <f>STDEV(E20,F20,G20,H20,I20)</f>
        <v>0</v>
      </c>
      <c r="M20" s="10">
        <f>L20/J20*100</f>
        <v>0</v>
      </c>
      <c r="N20" s="13" t="str">
        <f>IF(M20&lt;33,"ОДНОРОДНЫЕ","НЕОДНОРОДНЫЕ")</f>
        <v>ОДНОРОДНЫЕ</v>
      </c>
      <c r="O20" s="11">
        <f>D20*J20</f>
        <v>2397</v>
      </c>
    </row>
    <row r="21" spans="1:15" ht="52.5" customHeight="1" x14ac:dyDescent="0.3">
      <c r="A21" s="10">
        <v>8</v>
      </c>
      <c r="B21" s="6" t="s">
        <v>36</v>
      </c>
      <c r="C21" s="10" t="s">
        <v>30</v>
      </c>
      <c r="D21" s="10">
        <v>3</v>
      </c>
      <c r="E21" s="11">
        <v>2588</v>
      </c>
      <c r="F21" s="11">
        <v>2588</v>
      </c>
      <c r="G21" s="11">
        <v>2588</v>
      </c>
      <c r="H21" s="12"/>
      <c r="I21" s="12"/>
      <c r="J21" s="11">
        <f>AVERAGE(E21,F21,G21,H21,I21)</f>
        <v>2588</v>
      </c>
      <c r="K21" s="10">
        <v>3</v>
      </c>
      <c r="L21" s="10">
        <f>STDEV(E21,F21,G21,H21,I21)</f>
        <v>0</v>
      </c>
      <c r="M21" s="10">
        <f>L21/J21*100</f>
        <v>0</v>
      </c>
      <c r="N21" s="13" t="str">
        <f>IF(M21&lt;33,"ОДНОРОДНЫЕ","НЕОДНОРОДНЫЕ")</f>
        <v>ОДНОРОДНЫЕ</v>
      </c>
      <c r="O21" s="11">
        <f>D21*J21</f>
        <v>7764</v>
      </c>
    </row>
    <row r="22" spans="1:15" ht="40.5" customHeight="1" x14ac:dyDescent="0.3">
      <c r="A22" s="10">
        <v>9</v>
      </c>
      <c r="B22" s="6" t="s">
        <v>42</v>
      </c>
      <c r="C22" s="10" t="s">
        <v>30</v>
      </c>
      <c r="D22" s="10">
        <v>2</v>
      </c>
      <c r="E22" s="11">
        <v>1676</v>
      </c>
      <c r="F22" s="11">
        <v>1676</v>
      </c>
      <c r="G22" s="11">
        <v>1676</v>
      </c>
      <c r="H22" s="12"/>
      <c r="I22" s="12"/>
      <c r="J22" s="11">
        <f t="shared" ref="J22" si="14">AVERAGE(E22,F22,G22,H22,I22)</f>
        <v>1676</v>
      </c>
      <c r="K22" s="10">
        <v>3</v>
      </c>
      <c r="L22" s="10">
        <f t="shared" ref="L22" si="15">STDEV(E22,F22,G22,H22,I22)</f>
        <v>0</v>
      </c>
      <c r="M22" s="10">
        <f t="shared" ref="M22" si="16">L22/J22*100</f>
        <v>0</v>
      </c>
      <c r="N22" s="13" t="str">
        <f t="shared" ref="N22" si="17">IF(M22&lt;33,"ОДНОРОДНЫЕ","НЕОДНОРОДНЫЕ")</f>
        <v>ОДНОРОДНЫЕ</v>
      </c>
      <c r="O22" s="11">
        <f t="shared" ref="O22" si="18">D22*J22</f>
        <v>3352</v>
      </c>
    </row>
    <row r="23" spans="1:15" ht="26.25" customHeight="1" x14ac:dyDescent="0.3">
      <c r="A23" s="1"/>
      <c r="B23" s="2"/>
      <c r="C23" s="1"/>
      <c r="D23" s="49">
        <f>SUM(D14:D22)</f>
        <v>28</v>
      </c>
      <c r="E23" s="19"/>
      <c r="F23" s="17"/>
      <c r="G23" s="17"/>
      <c r="H23" s="5"/>
      <c r="I23" s="5"/>
      <c r="J23" s="5"/>
      <c r="K23" s="1"/>
      <c r="L23" s="1"/>
      <c r="M23" s="1"/>
      <c r="N23" s="7" t="s">
        <v>29</v>
      </c>
      <c r="O23" s="8">
        <f>SUM(O14:O22)</f>
        <v>46126</v>
      </c>
    </row>
    <row r="24" spans="1:15" ht="99.75" customHeight="1" x14ac:dyDescent="0.3">
      <c r="A24" s="44" t="s">
        <v>44</v>
      </c>
      <c r="B24" s="44"/>
      <c r="C24" s="44"/>
      <c r="D24" s="44"/>
      <c r="E24" s="44"/>
      <c r="F24" s="9"/>
      <c r="G24" s="9"/>
      <c r="H24" s="9"/>
      <c r="I24" s="38" t="s">
        <v>45</v>
      </c>
      <c r="J24" s="38"/>
      <c r="K24" s="38"/>
      <c r="L24" s="38"/>
      <c r="M24" s="39"/>
    </row>
    <row r="36" spans="5:5" x14ac:dyDescent="0.3">
      <c r="E36" s="18"/>
    </row>
  </sheetData>
  <mergeCells count="31">
    <mergeCell ref="I24:M24"/>
    <mergeCell ref="J12:J13"/>
    <mergeCell ref="K12:K13"/>
    <mergeCell ref="A5:C5"/>
    <mergeCell ref="D5:O5"/>
    <mergeCell ref="A6:C6"/>
    <mergeCell ref="D6:O6"/>
    <mergeCell ref="A7:C7"/>
    <mergeCell ref="D7:O7"/>
    <mergeCell ref="A8:C8"/>
    <mergeCell ref="D8:O8"/>
    <mergeCell ref="A24:E24"/>
    <mergeCell ref="A9:C9"/>
    <mergeCell ref="D9:O9"/>
    <mergeCell ref="A11:B11"/>
    <mergeCell ref="C11:D11"/>
    <mergeCell ref="M1:O1"/>
    <mergeCell ref="A2:O2"/>
    <mergeCell ref="A3:C3"/>
    <mergeCell ref="D3:O3"/>
    <mergeCell ref="A4:O4"/>
    <mergeCell ref="E11:O11"/>
    <mergeCell ref="A10:B10"/>
    <mergeCell ref="C10:D10"/>
    <mergeCell ref="L12:L13"/>
    <mergeCell ref="M12:M13"/>
    <mergeCell ref="N12:N13"/>
    <mergeCell ref="O12:O13"/>
    <mergeCell ref="A12:A13"/>
    <mergeCell ref="B12:B13"/>
    <mergeCell ref="C12:D12"/>
  </mergeCells>
  <conditionalFormatting sqref="N14:N16 N18 N20:N21">
    <cfRule type="containsText" dxfId="25" priority="32" operator="containsText" text="ОДНОРОДНЫЕ">
      <formula>NOT(ISERROR(SEARCH("ОДНОРОДНЫЕ",N14)))</formula>
    </cfRule>
    <cfRule type="containsText" dxfId="24" priority="33" operator="containsText" text="НЕОДНОРОДНЫЕ">
      <formula>NOT(ISERROR(SEARCH("НЕОДНОРОДНЫЕ",N14)))</formula>
    </cfRule>
    <cfRule type="containsText" dxfId="23" priority="34" operator="containsText" text="НЕ">
      <formula>NOT(ISERROR(SEARCH("НЕ",N14)))</formula>
    </cfRule>
    <cfRule type="containsText" dxfId="22" priority="35" operator="containsText" text="ОДНОРОДНЫЕ">
      <formula>NOT(ISERROR(SEARCH("ОДНОРОДНЫЕ",N14)))</formula>
    </cfRule>
    <cfRule type="containsText" dxfId="21" priority="36" operator="containsText" text="НЕОДНОРОДНЫЕ">
      <formula>NOT(ISERROR(SEARCH("НЕОДНОРОДНЫЕ",N14)))</formula>
    </cfRule>
  </conditionalFormatting>
  <conditionalFormatting sqref="N14:N18">
    <cfRule type="containsText" dxfId="20" priority="18" operator="containsText" text="НЕОДНОРОДНЫЕ">
      <formula>NOT(ISERROR(SEARCH("НЕОДНОРОДНЫЕ",N14)))</formula>
    </cfRule>
  </conditionalFormatting>
  <conditionalFormatting sqref="N17:N18">
    <cfRule type="containsText" dxfId="19" priority="14" operator="containsText" text="ОДНОРОДНЫЕ">
      <formula>NOT(ISERROR(SEARCH("ОДНОРОДНЫЕ",N17)))</formula>
    </cfRule>
    <cfRule type="containsText" dxfId="18" priority="15" operator="containsText" text="НЕОДНОРОДНЫЕ">
      <formula>NOT(ISERROR(SEARCH("НЕОДНОРОДНЫЕ",N17)))</formula>
    </cfRule>
    <cfRule type="containsText" dxfId="17" priority="16" operator="containsText" text="НЕ">
      <formula>NOT(ISERROR(SEARCH("НЕ",N17)))</formula>
    </cfRule>
    <cfRule type="containsText" dxfId="16" priority="17" operator="containsText" text="ОДНОРОДНЫЕ">
      <formula>NOT(ISERROR(SEARCH("ОДНОРОДНЫЕ",N17)))</formula>
    </cfRule>
  </conditionalFormatting>
  <conditionalFormatting sqref="N17:N21">
    <cfRule type="containsText" dxfId="15" priority="12" operator="containsText" text="НЕОДНОРОДНЫЕ">
      <formula>NOT(ISERROR(SEARCH("НЕОДНОРОДНЫЕ",N17)))</formula>
    </cfRule>
  </conditionalFormatting>
  <conditionalFormatting sqref="N19:N21">
    <cfRule type="containsText" dxfId="14" priority="8" operator="containsText" text="ОДНОРОДНЫЕ">
      <formula>NOT(ISERROR(SEARCH("ОДНОРОДНЫЕ",N19)))</formula>
    </cfRule>
    <cfRule type="containsText" dxfId="13" priority="9" operator="containsText" text="НЕОДНОРОДНЫЕ">
      <formula>NOT(ISERROR(SEARCH("НЕОДНОРОДНЫЕ",N19)))</formula>
    </cfRule>
    <cfRule type="containsText" dxfId="12" priority="10" operator="containsText" text="НЕ">
      <formula>NOT(ISERROR(SEARCH("НЕ",N19)))</formula>
    </cfRule>
    <cfRule type="containsText" dxfId="11" priority="11" operator="containsText" text="ОДНОРОДНЫЕ">
      <formula>NOT(ISERROR(SEARCH("ОДНОРОДНЫЕ",N19)))</formula>
    </cfRule>
  </conditionalFormatting>
  <conditionalFormatting sqref="N19:N23">
    <cfRule type="containsText" dxfId="10" priority="6" operator="containsText" text="НЕОДНОРОДНЫЕ">
      <formula>NOT(ISERROR(SEARCH("НЕОДНОРОДНЫЕ",N19)))</formula>
    </cfRule>
  </conditionalFormatting>
  <conditionalFormatting sqref="N22">
    <cfRule type="containsText" dxfId="9" priority="1" operator="containsText" text="НЕОДНОРОДНЫЕ">
      <formula>NOT(ISERROR(SEARCH("НЕОДНОРОДНЫЕ",N22)))</formula>
    </cfRule>
    <cfRule type="containsText" dxfId="8" priority="2" operator="containsText" text="ОДНОРОДНЫЕ">
      <formula>NOT(ISERROR(SEARCH("ОДНОРОДНЫЕ",N22)))</formula>
    </cfRule>
    <cfRule type="containsText" dxfId="7" priority="3" operator="containsText" text="НЕОДНОРОДНЫЕ">
      <formula>NOT(ISERROR(SEARCH("НЕОДНОРОДНЫЕ",N22)))</formula>
    </cfRule>
    <cfRule type="containsText" dxfId="6" priority="4" operator="containsText" text="НЕ">
      <formula>NOT(ISERROR(SEARCH("НЕ",N22)))</formula>
    </cfRule>
    <cfRule type="containsText" dxfId="5" priority="5" operator="containsText" text="ОДНОРОДНЫЕ">
      <formula>NOT(ISERROR(SEARCH("ОДНОРОДНЫЕ",N22)))</formula>
    </cfRule>
  </conditionalFormatting>
  <conditionalFormatting sqref="N23">
    <cfRule type="containsText" dxfId="4" priority="38" operator="containsText" text="ОДНОРОДНЫЕ">
      <formula>NOT(ISERROR(SEARCH("ОДНОРОДНЫЕ",N23)))</formula>
    </cfRule>
    <cfRule type="containsText" dxfId="3" priority="39" operator="containsText" text="НЕОДНОРОДНЫЕ">
      <formula>NOT(ISERROR(SEARCH("НЕОДНОРОДНЫЕ",N23)))</formula>
    </cfRule>
    <cfRule type="containsText" dxfId="2" priority="40" operator="containsText" text="НЕ">
      <formula>NOT(ISERROR(SEARCH("НЕ",N23)))</formula>
    </cfRule>
    <cfRule type="containsText" dxfId="1" priority="41" operator="containsText" text="ОДНОРОДНЫЕ">
      <formula>NOT(ISERROR(SEARCH("ОДНОРОДНЫЕ",N23)))</formula>
    </cfRule>
    <cfRule type="containsText" dxfId="0" priority="42" operator="containsText" text="НЕОДНОРОДНЫЕ">
      <formula>NOT(ISERROR(SEARCH("НЕОДНОРОДНЫЕ",N23)))</formula>
    </cfRule>
  </conditionalFormatting>
  <pageMargins left="0.7" right="0.7" top="0.75" bottom="0.75" header="0.3" footer="0.3"/>
  <pageSetup paperSize="9" scale="62" fitToHeight="4" orientation="landscape" r:id="rId1"/>
  <rowBreaks count="1" manualBreakCount="1">
    <brk id="2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Лист2</vt:lpstr>
      <vt:lpstr>Лист2!Заголовки_для_печати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2026-03-18T14:22:45Z</dcterms:modified>
</cp:coreProperties>
</file>