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Закупки\Desktop\ЗГТ\"/>
    </mc:Choice>
  </mc:AlternateContent>
  <xr:revisionPtr revIDLastSave="0" documentId="13_ncr:1_{D3B6F421-7FB9-4A26-8F9A-B4CF64E0A779}" xr6:coauthVersionLast="45" xr6:coauthVersionMax="45" xr10:uidLastSave="{00000000-0000-0000-0000-000000000000}"/>
  <bookViews>
    <workbookView xWindow="-120" yWindow="-120" windowWidth="29040" windowHeight="15840" xr2:uid="{00000000-000D-0000-FFFF-FFFF00000000}"/>
  </bookViews>
  <sheets>
    <sheet name="Лист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5" i="1" l="1"/>
  <c r="G41" i="1" l="1"/>
  <c r="G44" i="1" l="1"/>
  <c r="D34" i="1" l="1"/>
  <c r="D33" i="1"/>
  <c r="E29" i="1"/>
  <c r="G40" i="1" l="1"/>
  <c r="G39" i="1"/>
  <c r="G46" i="1" s="1"/>
  <c r="G33" i="1"/>
  <c r="G34" i="1"/>
  <c r="G29" i="1"/>
  <c r="G28" i="1"/>
  <c r="G36" i="1" l="1"/>
  <c r="G30" i="1"/>
  <c r="G47" i="1" l="1"/>
</calcChain>
</file>

<file path=xl/sharedStrings.xml><?xml version="1.0" encoding="utf-8"?>
<sst xmlns="http://schemas.openxmlformats.org/spreadsheetml/2006/main" count="50" uniqueCount="46">
  <si>
    <t>РАСЧЕТ</t>
  </si>
  <si>
    <t>Члены комиссии</t>
  </si>
  <si>
    <t>Стоимость трудозатрат одного сотрудника экспертной комиссии (чел/час), руб</t>
  </si>
  <si>
    <t>Количество часов работы сотрудника на объекте заказчика (час).</t>
  </si>
  <si>
    <t>Сотрудник № 1</t>
  </si>
  <si>
    <t>Сотрудник № 2</t>
  </si>
  <si>
    <t>ИТОГ ПО РАЗДЕЛУ</t>
  </si>
  <si>
    <t>Вид оборудования</t>
  </si>
  <si>
    <t>Стоимость эксплуатации (час.), руб.</t>
  </si>
  <si>
    <t>ПЭВМ-1</t>
  </si>
  <si>
    <t>ПЭВМ-2</t>
  </si>
  <si>
    <t>Используемые материалы</t>
  </si>
  <si>
    <t>Стоимость, руб.</t>
  </si>
  <si>
    <t>Количество</t>
  </si>
  <si>
    <t>Карандаш графитный (Staff-HB)</t>
  </si>
  <si>
    <t>ОБЩАЯ ИТОГОВАЯ СТОИМОСТЬ ПРОВЕДЕНИЯ СПЕЦИАЛЬНОЙ ЭКСПЕРТИЗЫ (руб.)</t>
  </si>
  <si>
    <t>Количество часов работы сотрудника по оформлению результатов СЭ                      (час.)</t>
  </si>
  <si>
    <t>Количество часов эксплуатации оборудования (час.)</t>
  </si>
  <si>
    <t>(шт.)</t>
  </si>
  <si>
    <t>Сумма,         руб.</t>
  </si>
  <si>
    <t>Сумма,     руб.</t>
  </si>
  <si>
    <t>500 листов                                          (1 упаковка)</t>
  </si>
  <si>
    <t xml:space="preserve">          Начальная (максимальная) цена государственного контракта определяется по формулам:</t>
  </si>
  <si>
    <t>Ручка шариковая (Erich Krause Fusion)</t>
  </si>
  <si>
    <t>Бумага офисная (Maestro Expert A4)</t>
  </si>
  <si>
    <t>Суточные за день нахождения в пункте командирования (из расчета на двух сотрудников)</t>
  </si>
  <si>
    <r>
      <t xml:space="preserve">          При определении начальной (максимальной) цены государственного контаркта используется тарифный метод. Применяются тарифы (цены) на оказание услуг по проведению специальных экспертиз, установленные УФСБ России по Краснодарскому краю (калькуляция цены на проведение специальной экспертизы </t>
    </r>
    <r>
      <rPr>
        <sz val="12"/>
        <rFont val="Times New Roman"/>
        <family val="1"/>
        <charset val="204"/>
      </rPr>
      <t>76/12/94 от 26.01.2026</t>
    </r>
    <r>
      <rPr>
        <sz val="12"/>
        <color theme="1"/>
        <rFont val="Times New Roman"/>
        <family val="1"/>
        <charset val="204"/>
      </rPr>
      <t>).</t>
    </r>
  </si>
  <si>
    <t>Стоимость бензина              АИ-95 из расчёта эксплуатации автомобиля в городской среде в течение 1 часа</t>
  </si>
  <si>
    <t>Автомобиль</t>
  </si>
  <si>
    <t>I.                   ТРУДОВЫЕ ЗАТРАТЫ</t>
  </si>
  <si>
    <t>II.                ЭКСПЛУАТАЦИЯ ИМУЩЕСТВА</t>
  </si>
  <si>
    <t>III.             МАТЕРИАЛЬНЫЕ ЗАТРАТЫ</t>
  </si>
  <si>
    <r>
      <t>Р</t>
    </r>
    <r>
      <rPr>
        <b/>
        <vertAlign val="subscript"/>
        <sz val="11"/>
        <color theme="1"/>
        <rFont val="Times New Roman"/>
        <family val="1"/>
        <charset val="204"/>
      </rPr>
      <t>СЭ</t>
    </r>
    <r>
      <rPr>
        <b/>
        <sz val="11"/>
        <color theme="1"/>
        <rFont val="Times New Roman"/>
        <family val="1"/>
        <charset val="204"/>
      </rPr>
      <t xml:space="preserve"> = Р</t>
    </r>
    <r>
      <rPr>
        <b/>
        <vertAlign val="subscript"/>
        <sz val="11"/>
        <color theme="1"/>
        <rFont val="Times New Roman"/>
        <family val="1"/>
        <charset val="204"/>
      </rPr>
      <t>ТЗ</t>
    </r>
    <r>
      <rPr>
        <b/>
        <sz val="11"/>
        <color theme="1"/>
        <rFont val="Times New Roman"/>
        <family val="1"/>
        <charset val="204"/>
      </rPr>
      <t xml:space="preserve"> + Р</t>
    </r>
    <r>
      <rPr>
        <b/>
        <vertAlign val="subscript"/>
        <sz val="11"/>
        <color theme="1"/>
        <rFont val="Times New Roman"/>
        <family val="1"/>
        <charset val="204"/>
      </rPr>
      <t>м</t>
    </r>
    <r>
      <rPr>
        <sz val="11"/>
        <color theme="1"/>
        <rFont val="Times New Roman"/>
        <family val="1"/>
        <charset val="204"/>
      </rPr>
      <t xml:space="preserve"> , где:</t>
    </r>
  </si>
  <si>
    <r>
      <t xml:space="preserve">             Р</t>
    </r>
    <r>
      <rPr>
        <vertAlign val="subscript"/>
        <sz val="11"/>
        <color theme="1"/>
        <rFont val="Times New Roman"/>
        <family val="1"/>
        <charset val="204"/>
      </rPr>
      <t xml:space="preserve">ТЗ </t>
    </r>
    <r>
      <rPr>
        <sz val="11"/>
        <color theme="1"/>
        <rFont val="Times New Roman"/>
        <family val="1"/>
        <charset val="204"/>
      </rPr>
      <t>– стоимость трудозатрат сотрудников</t>
    </r>
  </si>
  <si>
    <r>
      <t xml:space="preserve"> Р</t>
    </r>
    <r>
      <rPr>
        <vertAlign val="subscript"/>
        <sz val="11"/>
        <color theme="1"/>
        <rFont val="Times New Roman"/>
        <family val="1"/>
        <charset val="204"/>
      </rPr>
      <t>м</t>
    </r>
    <r>
      <rPr>
        <sz val="11"/>
        <color theme="1"/>
        <rFont val="Times New Roman"/>
        <family val="1"/>
        <charset val="204"/>
      </rPr>
      <t xml:space="preserve">  – стоимость используемых материалов и принадлежностей</t>
    </r>
  </si>
  <si>
    <r>
      <t>Р</t>
    </r>
    <r>
      <rPr>
        <b/>
        <vertAlign val="subscript"/>
        <sz val="11"/>
        <rFont val="Times New Roman"/>
        <family val="1"/>
        <charset val="204"/>
      </rPr>
      <t>м</t>
    </r>
    <r>
      <rPr>
        <b/>
        <sz val="11"/>
        <rFont val="Times New Roman"/>
        <family val="1"/>
        <charset val="204"/>
      </rPr>
      <t xml:space="preserve"> = Р</t>
    </r>
    <r>
      <rPr>
        <b/>
        <vertAlign val="subscript"/>
        <sz val="11"/>
        <rFont val="Times New Roman"/>
        <family val="1"/>
        <charset val="204"/>
      </rPr>
      <t>а/м</t>
    </r>
    <r>
      <rPr>
        <b/>
        <sz val="11"/>
        <rFont val="Times New Roman"/>
        <family val="1"/>
        <charset val="204"/>
      </rPr>
      <t xml:space="preserve"> + Р</t>
    </r>
    <r>
      <rPr>
        <b/>
        <vertAlign val="subscript"/>
        <sz val="11"/>
        <rFont val="Times New Roman"/>
        <family val="1"/>
        <charset val="204"/>
      </rPr>
      <t>имущ</t>
    </r>
    <r>
      <rPr>
        <b/>
        <sz val="11"/>
        <rFont val="Times New Roman"/>
        <family val="1"/>
        <charset val="204"/>
      </rPr>
      <t>* t</t>
    </r>
    <r>
      <rPr>
        <b/>
        <vertAlign val="subscript"/>
        <sz val="11"/>
        <rFont val="Times New Roman"/>
        <family val="1"/>
        <charset val="204"/>
      </rPr>
      <t xml:space="preserve">имущ </t>
    </r>
    <r>
      <rPr>
        <b/>
        <sz val="11"/>
        <rFont val="Times New Roman"/>
        <family val="1"/>
        <charset val="204"/>
      </rPr>
      <t>+ Рмат</t>
    </r>
    <r>
      <rPr>
        <b/>
        <vertAlign val="subscript"/>
        <sz val="11"/>
        <rFont val="Times New Roman"/>
        <family val="1"/>
        <charset val="204"/>
      </rPr>
      <t>,</t>
    </r>
    <r>
      <rPr>
        <sz val="11"/>
        <rFont val="Times New Roman"/>
        <family val="1"/>
        <charset val="204"/>
      </rPr>
      <t xml:space="preserve"> где:</t>
    </r>
  </si>
  <si>
    <r>
      <t>Р</t>
    </r>
    <r>
      <rPr>
        <b/>
        <vertAlign val="subscript"/>
        <sz val="11"/>
        <rFont val="Times New Roman"/>
        <family val="1"/>
        <charset val="204"/>
      </rPr>
      <t>ТЗ</t>
    </r>
    <r>
      <rPr>
        <b/>
        <sz val="11"/>
        <rFont val="Times New Roman"/>
        <family val="1"/>
        <charset val="204"/>
      </rPr>
      <t xml:space="preserve"> = (ТЗ</t>
    </r>
    <r>
      <rPr>
        <b/>
        <vertAlign val="subscript"/>
        <sz val="11"/>
        <rFont val="Times New Roman"/>
        <family val="1"/>
        <charset val="204"/>
      </rPr>
      <t>1</t>
    </r>
    <r>
      <rPr>
        <b/>
        <sz val="11"/>
        <rFont val="Times New Roman"/>
        <family val="1"/>
        <charset val="204"/>
      </rPr>
      <t xml:space="preserve"> + ТЗ</t>
    </r>
    <r>
      <rPr>
        <b/>
        <vertAlign val="subscript"/>
        <sz val="11"/>
        <rFont val="Times New Roman"/>
        <family val="1"/>
        <charset val="204"/>
      </rPr>
      <t xml:space="preserve">2 </t>
    </r>
    <r>
      <rPr>
        <b/>
        <sz val="11"/>
        <rFont val="Times New Roman"/>
        <family val="1"/>
        <charset val="204"/>
      </rPr>
      <t>+ ТЗ</t>
    </r>
    <r>
      <rPr>
        <b/>
        <vertAlign val="subscript"/>
        <sz val="11"/>
        <rFont val="Times New Roman"/>
        <family val="1"/>
        <charset val="204"/>
      </rPr>
      <t>3</t>
    </r>
    <r>
      <rPr>
        <b/>
        <sz val="11"/>
        <rFont val="Times New Roman"/>
        <family val="1"/>
        <charset val="204"/>
      </rPr>
      <t>) * t</t>
    </r>
    <r>
      <rPr>
        <b/>
        <vertAlign val="subscript"/>
        <sz val="11"/>
        <rFont val="Times New Roman"/>
        <family val="1"/>
        <charset val="204"/>
      </rPr>
      <t>час</t>
    </r>
    <r>
      <rPr>
        <vertAlign val="subscript"/>
        <sz val="11"/>
        <rFont val="Times New Roman"/>
        <family val="1"/>
        <charset val="204"/>
      </rPr>
      <t xml:space="preserve">, </t>
    </r>
    <r>
      <rPr>
        <sz val="11"/>
        <rFont val="Times New Roman"/>
        <family val="1"/>
        <charset val="204"/>
      </rPr>
      <t>где:</t>
    </r>
  </si>
  <si>
    <r>
      <t>Р</t>
    </r>
    <r>
      <rPr>
        <b/>
        <vertAlign val="subscript"/>
        <sz val="11"/>
        <rFont val="Times New Roman"/>
        <family val="1"/>
        <charset val="204"/>
      </rPr>
      <t>а/м</t>
    </r>
    <r>
      <rPr>
        <b/>
        <sz val="11"/>
        <rFont val="Times New Roman"/>
        <family val="1"/>
        <charset val="204"/>
      </rPr>
      <t xml:space="preserve">   – </t>
    </r>
    <r>
      <rPr>
        <sz val="11"/>
        <rFont val="Times New Roman"/>
        <family val="1"/>
        <charset val="204"/>
      </rPr>
      <t>стоимость проезда</t>
    </r>
  </si>
  <si>
    <r>
      <t>ТЗ</t>
    </r>
    <r>
      <rPr>
        <b/>
        <vertAlign val="subscript"/>
        <sz val="11"/>
        <rFont val="Times New Roman"/>
        <family val="1"/>
        <charset val="204"/>
      </rPr>
      <t>1,2,3</t>
    </r>
    <r>
      <rPr>
        <sz val="11"/>
        <rFont val="Times New Roman"/>
        <family val="1"/>
        <charset val="204"/>
      </rPr>
      <t xml:space="preserve"> – стоимость трудозатрат                      сотрудника (чел./час)</t>
    </r>
  </si>
  <si>
    <r>
      <t>Р</t>
    </r>
    <r>
      <rPr>
        <b/>
        <vertAlign val="subscript"/>
        <sz val="11"/>
        <rFont val="Times New Roman"/>
        <family val="1"/>
        <charset val="204"/>
      </rPr>
      <t>имущ</t>
    </r>
    <r>
      <rPr>
        <b/>
        <sz val="11"/>
        <rFont val="Times New Roman"/>
        <family val="1"/>
        <charset val="204"/>
      </rPr>
      <t xml:space="preserve"> – </t>
    </r>
    <r>
      <rPr>
        <sz val="11"/>
        <rFont val="Times New Roman"/>
        <family val="1"/>
        <charset val="204"/>
      </rPr>
      <t>стоимость работы имущества</t>
    </r>
  </si>
  <si>
    <r>
      <t>t</t>
    </r>
    <r>
      <rPr>
        <b/>
        <vertAlign val="subscript"/>
        <sz val="11"/>
        <rFont val="Times New Roman"/>
        <family val="1"/>
        <charset val="204"/>
      </rPr>
      <t>час</t>
    </r>
    <r>
      <rPr>
        <sz val="11"/>
        <rFont val="Times New Roman"/>
        <family val="1"/>
        <charset val="204"/>
      </rPr>
      <t xml:space="preserve"> – затрачиваемое время (час)</t>
    </r>
  </si>
  <si>
    <r>
      <t>Р</t>
    </r>
    <r>
      <rPr>
        <b/>
        <vertAlign val="subscript"/>
        <sz val="11"/>
        <rFont val="Times New Roman"/>
        <family val="1"/>
        <charset val="204"/>
      </rPr>
      <t>мат</t>
    </r>
    <r>
      <rPr>
        <b/>
        <sz val="11"/>
        <rFont val="Times New Roman"/>
        <family val="1"/>
        <charset val="204"/>
      </rPr>
      <t xml:space="preserve"> – </t>
    </r>
    <r>
      <rPr>
        <sz val="11"/>
        <rFont val="Times New Roman"/>
        <family val="1"/>
        <charset val="204"/>
      </rPr>
      <t>стоимость материальных затрат</t>
    </r>
  </si>
  <si>
    <r>
      <t>tа/м</t>
    </r>
    <r>
      <rPr>
        <sz val="11"/>
        <rFont val="Times New Roman"/>
        <family val="1"/>
        <charset val="204"/>
      </rPr>
      <t xml:space="preserve"> – затрачиваемое время (час)</t>
    </r>
  </si>
  <si>
    <r>
      <t>tимущ</t>
    </r>
    <r>
      <rPr>
        <sz val="11"/>
        <rFont val="Times New Roman"/>
        <family val="1"/>
        <charset val="204"/>
      </rPr>
      <t xml:space="preserve"> – затрачиваемое время (час)</t>
    </r>
  </si>
  <si>
    <t>Проживание в гостинице (из расчета на двух сотрудников)</t>
  </si>
  <si>
    <t>по определению стоимости и обоснованию цены контракта на проведение  специальной экспертизы ФКУ ИК-6 ГУФСИН России по Краснодарскому краю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</si>
</sst>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04"/>
      <scheme val="minor"/>
    </font>
    <font>
      <sz val="12"/>
      <color theme="1"/>
      <name val="Times New Roman"/>
      <family val="1"/>
      <charset val="204"/>
    </font>
    <font>
      <sz val="13"/>
      <color theme="1"/>
      <name val="Times New Roman"/>
      <family val="1"/>
      <charset val="204"/>
    </font>
    <font>
      <b/>
      <sz val="13"/>
      <color theme="1"/>
      <name val="Times New Roman"/>
      <family val="1"/>
      <charset val="204"/>
    </font>
    <font>
      <sz val="14"/>
      <color theme="1"/>
      <name val="Times New Roman"/>
      <family val="1"/>
      <charset val="204"/>
    </font>
    <font>
      <sz val="12"/>
      <name val="Times New Roman"/>
      <family val="1"/>
      <charset val="204"/>
    </font>
    <font>
      <sz val="11"/>
      <color rgb="FFFF0000"/>
      <name val="Calibri"/>
      <family val="2"/>
      <charset val="204"/>
      <scheme val="minor"/>
    </font>
    <font>
      <sz val="11"/>
      <color theme="1"/>
      <name val="Times New Roman"/>
      <family val="1"/>
      <charset val="204"/>
    </font>
    <font>
      <b/>
      <sz val="11"/>
      <color theme="1"/>
      <name val="Times New Roman"/>
      <family val="1"/>
      <charset val="204"/>
    </font>
    <font>
      <b/>
      <vertAlign val="subscript"/>
      <sz val="11"/>
      <color theme="1"/>
      <name val="Times New Roman"/>
      <family val="1"/>
      <charset val="204"/>
    </font>
    <font>
      <vertAlign val="subscript"/>
      <sz val="11"/>
      <color theme="1"/>
      <name val="Times New Roman"/>
      <family val="1"/>
      <charset val="204"/>
    </font>
    <font>
      <sz val="11"/>
      <color rgb="FFFF0000"/>
      <name val="Times New Roman"/>
      <family val="1"/>
      <charset val="204"/>
    </font>
    <font>
      <b/>
      <sz val="11"/>
      <name val="Times New Roman"/>
      <family val="1"/>
      <charset val="204"/>
    </font>
    <font>
      <b/>
      <vertAlign val="subscript"/>
      <sz val="11"/>
      <name val="Times New Roman"/>
      <family val="1"/>
      <charset val="204"/>
    </font>
    <font>
      <sz val="11"/>
      <name val="Times New Roman"/>
      <family val="1"/>
      <charset val="204"/>
    </font>
    <font>
      <vertAlign val="subscript"/>
      <sz val="11"/>
      <name val="Times New Roman"/>
      <family val="1"/>
      <charset val="20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3">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right" vertical="center"/>
    </xf>
    <xf numFmtId="0" fontId="6" fillId="0" borderId="0" xfId="0" applyFont="1"/>
    <xf numFmtId="0" fontId="6" fillId="0" borderId="0" xfId="0" applyFont="1" applyAlignment="1">
      <alignment vertical="center" wrapText="1"/>
    </xf>
    <xf numFmtId="0" fontId="1" fillId="0" borderId="0" xfId="0" applyFont="1" applyAlignment="1">
      <alignment horizontal="center" vertical="center" wrapText="1"/>
    </xf>
    <xf numFmtId="0" fontId="0" fillId="0" borderId="0" xfId="0" applyFont="1"/>
    <xf numFmtId="0" fontId="0" fillId="0" borderId="0" xfId="0" applyFont="1" applyAlignment="1">
      <alignment vertical="center" wrapText="1"/>
    </xf>
    <xf numFmtId="0" fontId="8" fillId="0" borderId="1" xfId="0" applyFont="1" applyBorder="1" applyAlignment="1">
      <alignment horizontal="center" vertical="center" wrapText="1"/>
    </xf>
    <xf numFmtId="0" fontId="7" fillId="0" borderId="1" xfId="0" applyFont="1" applyBorder="1" applyAlignment="1">
      <alignment vertical="center" wrapText="1"/>
    </xf>
    <xf numFmtId="0" fontId="14" fillId="0" borderId="1" xfId="0" applyFont="1" applyFill="1" applyBorder="1" applyAlignment="1">
      <alignment horizontal="center" vertical="center"/>
    </xf>
    <xf numFmtId="2" fontId="7" fillId="0" borderId="1" xfId="0" applyNumberFormat="1" applyFont="1" applyBorder="1" applyAlignment="1">
      <alignment horizontal="center" vertical="center"/>
    </xf>
    <xf numFmtId="2" fontId="8" fillId="0" borderId="1" xfId="0" applyNumberFormat="1" applyFont="1" applyBorder="1" applyAlignment="1">
      <alignment horizontal="center" vertical="center"/>
    </xf>
    <xf numFmtId="2" fontId="7" fillId="0" borderId="1" xfId="0" applyNumberFormat="1" applyFont="1" applyBorder="1" applyAlignment="1">
      <alignment horizontal="center" vertical="center" wrapText="1"/>
    </xf>
    <xf numFmtId="2" fontId="8"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0" fontId="7" fillId="0" borderId="2" xfId="0" applyFont="1" applyBorder="1" applyAlignment="1">
      <alignment horizontal="right" vertical="center" wrapText="1"/>
    </xf>
    <xf numFmtId="0" fontId="7" fillId="0" borderId="1"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2" fontId="8" fillId="0" borderId="1" xfId="0" applyNumberFormat="1" applyFont="1" applyFill="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1" fontId="7" fillId="0" borderId="2" xfId="0" applyNumberFormat="1" applyFont="1" applyBorder="1" applyAlignment="1">
      <alignment horizontal="center" vertical="center" wrapText="1"/>
    </xf>
    <xf numFmtId="1" fontId="7" fillId="0" borderId="3" xfId="0" applyNumberFormat="1" applyFont="1" applyBorder="1" applyAlignment="1">
      <alignment horizontal="center" vertical="center" wrapText="1"/>
    </xf>
    <xf numFmtId="1" fontId="7" fillId="0" borderId="4"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1" fillId="0" borderId="0" xfId="0" applyFont="1" applyAlignment="1">
      <alignment horizontal="left" vertical="center" wrapText="1" shrinkToFi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1" xfId="0" applyFont="1" applyBorder="1" applyAlignment="1">
      <alignment horizontal="center" vertical="center"/>
    </xf>
    <xf numFmtId="0" fontId="7" fillId="0" borderId="1" xfId="0" applyFont="1" applyBorder="1" applyAlignment="1">
      <alignment horizontal="left" vertical="center" wrapText="1"/>
    </xf>
    <xf numFmtId="1" fontId="7"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2" fillId="0" borderId="0" xfId="0" applyFont="1" applyAlignment="1">
      <alignment horizontal="left" vertical="center" wrapText="1"/>
    </xf>
    <xf numFmtId="0" fontId="1" fillId="0" borderId="0" xfId="0" applyFont="1" applyAlignment="1">
      <alignment horizontal="center" vertical="center"/>
    </xf>
    <xf numFmtId="0" fontId="1" fillId="0" borderId="0" xfId="0" applyFont="1" applyFill="1" applyAlignment="1">
      <alignment horizontal="center" vertical="center" wrapText="1"/>
    </xf>
    <xf numFmtId="0" fontId="8" fillId="0" borderId="0" xfId="0" applyFont="1" applyAlignment="1">
      <alignment vertical="center" wrapText="1"/>
    </xf>
    <xf numFmtId="0" fontId="11" fillId="0" borderId="0" xfId="0" applyFont="1" applyAlignment="1">
      <alignment horizontal="center" vertical="center" wrapText="1"/>
    </xf>
    <xf numFmtId="0" fontId="7" fillId="0" borderId="0" xfId="0" applyFont="1" applyAlignment="1">
      <alignment horizontal="center" vertical="center" wrapText="1"/>
    </xf>
    <xf numFmtId="0" fontId="8" fillId="0" borderId="2" xfId="0" applyFont="1" applyBorder="1" applyAlignment="1">
      <alignment horizontal="right" vertical="center" wrapText="1"/>
    </xf>
    <xf numFmtId="0" fontId="8" fillId="0" borderId="3" xfId="0" applyFont="1" applyBorder="1" applyAlignment="1">
      <alignment horizontal="right" vertical="center" wrapText="1"/>
    </xf>
    <xf numFmtId="0" fontId="8" fillId="0" borderId="4" xfId="0" applyFont="1" applyBorder="1" applyAlignment="1">
      <alignment horizontal="right" vertical="center" wrapText="1"/>
    </xf>
    <xf numFmtId="2" fontId="7" fillId="0" borderId="1" xfId="0" applyNumberFormat="1" applyFont="1" applyBorder="1" applyAlignment="1">
      <alignment horizontal="center" vertical="center" wrapText="1"/>
    </xf>
    <xf numFmtId="0" fontId="8" fillId="0" borderId="1" xfId="0" applyFont="1" applyBorder="1" applyAlignment="1">
      <alignment horizontal="righ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0</xdr:col>
      <xdr:colOff>21980</xdr:colOff>
      <xdr:row>3</xdr:row>
      <xdr:rowOff>168519</xdr:rowOff>
    </xdr:from>
    <xdr:to>
      <xdr:col>1</xdr:col>
      <xdr:colOff>1159926</xdr:colOff>
      <xdr:row>4</xdr:row>
      <xdr:rowOff>154991</xdr:rowOff>
    </xdr:to>
    <xdr:sp macro="" textlink="">
      <xdr:nvSpPr>
        <xdr:cNvPr id="4" name="CustomShape 1">
          <a:extLst>
            <a:ext uri="{FF2B5EF4-FFF2-40B4-BE49-F238E27FC236}">
              <a16:creationId xmlns:a16="http://schemas.microsoft.com/office/drawing/2014/main" id="{00000000-0008-0000-0000-000004000000}"/>
            </a:ext>
          </a:extLst>
        </xdr:cNvPr>
        <xdr:cNvSpPr/>
      </xdr:nvSpPr>
      <xdr:spPr>
        <a:xfrm>
          <a:off x="21980" y="762000"/>
          <a:ext cx="2786504" cy="176972"/>
        </a:xfrm>
        <a:prstGeom prst="rect">
          <a:avLst/>
        </a:prstGeom>
        <a:noFill/>
        <a:ln>
          <a:noFill/>
        </a:ln>
      </xdr:spPr>
      <xdr:style>
        <a:lnRef idx="0">
          <a:scrgbClr r="0" g="0" b="0"/>
        </a:lnRef>
        <a:fillRef idx="0">
          <a:scrgbClr r="0" g="0" b="0"/>
        </a:fillRef>
        <a:effectRef idx="0">
          <a:scrgbClr r="0" g="0" b="0"/>
        </a:effectRef>
        <a:fontRef idx="minor"/>
      </xdr:style>
      <xdr:txBody>
        <a:bodyPr lIns="0" tIns="0" rIns="0" bIns="0">
          <a:spAutoFit/>
        </a:bodyPr>
        <a:lstStyle/>
        <a:p>
          <a:pPr>
            <a:lnSpc>
              <a:spcPct val="100000"/>
            </a:lnSpc>
          </a:pPr>
          <a:endParaRPr lang="ru-RU" sz="1200" b="0" strike="noStrike" spc="-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editAs="absolute">
    <xdr:from>
      <xdr:col>3</xdr:col>
      <xdr:colOff>0</xdr:colOff>
      <xdr:row>3</xdr:row>
      <xdr:rowOff>161192</xdr:rowOff>
    </xdr:from>
    <xdr:to>
      <xdr:col>6</xdr:col>
      <xdr:colOff>820585</xdr:colOff>
      <xdr:row>4</xdr:row>
      <xdr:rowOff>147664</xdr:rowOff>
    </xdr:to>
    <xdr:sp macro="" textlink="">
      <xdr:nvSpPr>
        <xdr:cNvPr id="5" name="CustomShape 1">
          <a:extLst>
            <a:ext uri="{FF2B5EF4-FFF2-40B4-BE49-F238E27FC236}">
              <a16:creationId xmlns:a16="http://schemas.microsoft.com/office/drawing/2014/main" id="{00000000-0008-0000-0000-000005000000}"/>
            </a:ext>
          </a:extLst>
        </xdr:cNvPr>
        <xdr:cNvSpPr/>
      </xdr:nvSpPr>
      <xdr:spPr>
        <a:xfrm>
          <a:off x="3077308" y="754673"/>
          <a:ext cx="2740239" cy="176972"/>
        </a:xfrm>
        <a:prstGeom prst="rect">
          <a:avLst/>
        </a:prstGeom>
        <a:noFill/>
        <a:ln>
          <a:noFill/>
        </a:ln>
      </xdr:spPr>
      <xdr:style>
        <a:lnRef idx="0">
          <a:scrgbClr r="0" g="0" b="0"/>
        </a:lnRef>
        <a:fillRef idx="0">
          <a:scrgbClr r="0" g="0" b="0"/>
        </a:fillRef>
        <a:effectRef idx="0">
          <a:scrgbClr r="0" g="0" b="0"/>
        </a:effectRef>
        <a:fontRef idx="minor"/>
      </xdr:style>
      <xdr:txBody>
        <a:bodyPr lIns="0" tIns="0" rIns="0" bIns="0">
          <a:spAutoFit/>
        </a:bodyPr>
        <a:lstStyle/>
        <a:p>
          <a:pPr>
            <a:lnSpc>
              <a:spcPct val="100000"/>
            </a:lnSpc>
          </a:pPr>
          <a:r>
            <a:rPr lang="ru-RU" sz="1200" b="0">
              <a:solidFill>
                <a:sysClr val="windowText" lastClr="000000"/>
              </a:solidFill>
              <a:effectLst/>
              <a:latin typeface="Times New Roman" panose="02020603050405020304" pitchFamily="18" charset="0"/>
              <a:ea typeface="+mn-ea"/>
              <a:cs typeface="Times New Roman" panose="02020603050405020304" pitchFamily="18" charset="0"/>
            </a:rPr>
            <a:t>.</a:t>
          </a:r>
          <a:endParaRPr lang="ru-RU" sz="1200">
            <a:solidFill>
              <a:sysClr val="windowText" lastClr="000000"/>
            </a:solidFill>
            <a:effectLst/>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2"/>
  <sheetViews>
    <sheetView tabSelected="1" view="pageLayout" topLeftCell="A16" zoomScale="130" zoomScaleSheetLayoutView="70" zoomScalePageLayoutView="130" workbookViewId="0">
      <selection activeCell="D8" sqref="D8"/>
    </sheetView>
  </sheetViews>
  <sheetFormatPr defaultRowHeight="15" x14ac:dyDescent="0.25"/>
  <cols>
    <col min="1" max="1" width="23" customWidth="1"/>
    <col min="2" max="2" width="16.28515625" customWidth="1"/>
    <col min="3" max="3" width="3.7109375" customWidth="1"/>
    <col min="4" max="4" width="11.28515625" customWidth="1"/>
    <col min="5" max="5" width="7.85546875" customWidth="1"/>
    <col min="6" max="6" width="7.5703125" customWidth="1"/>
    <col min="7" max="7" width="12.85546875" customWidth="1"/>
  </cols>
  <sheetData>
    <row r="1" spans="1:7" ht="15" customHeight="1" x14ac:dyDescent="0.25">
      <c r="D1" s="30"/>
      <c r="E1" s="30"/>
      <c r="F1" s="30"/>
      <c r="G1" s="30"/>
    </row>
    <row r="2" spans="1:7" x14ac:dyDescent="0.25">
      <c r="D2" s="30"/>
      <c r="E2" s="30"/>
      <c r="F2" s="30"/>
      <c r="G2" s="30"/>
    </row>
    <row r="3" spans="1:7" ht="16.5" x14ac:dyDescent="0.25">
      <c r="A3" s="1"/>
      <c r="D3" s="30"/>
      <c r="E3" s="30"/>
      <c r="F3" s="30"/>
      <c r="G3" s="30"/>
    </row>
    <row r="12" spans="1:7" ht="19.5" customHeight="1" x14ac:dyDescent="0.25">
      <c r="A12" s="43" t="s">
        <v>0</v>
      </c>
      <c r="B12" s="43"/>
      <c r="C12" s="43"/>
      <c r="D12" s="43"/>
      <c r="E12" s="43"/>
      <c r="F12" s="43"/>
      <c r="G12" s="43"/>
    </row>
    <row r="13" spans="1:7" ht="36.75" customHeight="1" x14ac:dyDescent="0.25">
      <c r="A13" s="44" t="s">
        <v>45</v>
      </c>
      <c r="B13" s="44"/>
      <c r="C13" s="44"/>
      <c r="D13" s="44"/>
      <c r="E13" s="44"/>
      <c r="F13" s="44"/>
      <c r="G13" s="44"/>
    </row>
    <row r="14" spans="1:7" ht="6.75" customHeight="1" x14ac:dyDescent="0.25">
      <c r="A14" s="8"/>
      <c r="B14" s="8"/>
      <c r="C14" s="8"/>
      <c r="D14" s="8"/>
      <c r="E14" s="8"/>
      <c r="F14" s="8"/>
      <c r="G14" s="8"/>
    </row>
    <row r="15" spans="1:7" ht="81" customHeight="1" x14ac:dyDescent="0.25">
      <c r="A15" s="41" t="s">
        <v>26</v>
      </c>
      <c r="B15" s="41"/>
      <c r="C15" s="41"/>
      <c r="D15" s="41"/>
      <c r="E15" s="41"/>
      <c r="F15" s="41"/>
      <c r="G15" s="41"/>
    </row>
    <row r="16" spans="1:7" ht="30" customHeight="1" x14ac:dyDescent="0.25">
      <c r="A16" s="41" t="s">
        <v>22</v>
      </c>
      <c r="B16" s="41"/>
      <c r="C16" s="41"/>
      <c r="D16" s="41"/>
      <c r="E16" s="41"/>
      <c r="F16" s="41"/>
      <c r="G16" s="41"/>
    </row>
    <row r="17" spans="1:7" ht="19.5" customHeight="1" x14ac:dyDescent="0.25">
      <c r="A17" s="45" t="s">
        <v>32</v>
      </c>
      <c r="B17" s="45"/>
      <c r="C17" s="9"/>
      <c r="D17" s="9"/>
      <c r="E17" s="9"/>
      <c r="F17" s="9"/>
      <c r="G17" s="9"/>
    </row>
    <row r="18" spans="1:7" ht="17.100000000000001" customHeight="1" x14ac:dyDescent="0.25">
      <c r="A18" s="47" t="s">
        <v>33</v>
      </c>
      <c r="B18" s="47"/>
      <c r="C18" s="47"/>
      <c r="D18" s="47"/>
      <c r="E18" s="9"/>
      <c r="F18" s="9"/>
      <c r="G18" s="9"/>
    </row>
    <row r="19" spans="1:7" ht="17.100000000000001" customHeight="1" x14ac:dyDescent="0.25">
      <c r="A19" s="47" t="s">
        <v>34</v>
      </c>
      <c r="B19" s="47"/>
      <c r="C19" s="47"/>
      <c r="D19" s="47"/>
      <c r="E19" s="47"/>
      <c r="F19" s="47"/>
      <c r="G19" s="47"/>
    </row>
    <row r="20" spans="1:7" ht="31.5" customHeight="1" x14ac:dyDescent="0.25">
      <c r="A20" s="46"/>
      <c r="B20" s="46"/>
      <c r="C20" s="6"/>
      <c r="D20" s="42" t="s">
        <v>35</v>
      </c>
      <c r="E20" s="42"/>
      <c r="F20" s="42"/>
      <c r="G20" s="42"/>
    </row>
    <row r="21" spans="1:7" ht="31.35" customHeight="1" x14ac:dyDescent="0.25">
      <c r="A21" s="42" t="s">
        <v>36</v>
      </c>
      <c r="B21" s="42"/>
      <c r="C21" s="42"/>
      <c r="D21" s="42" t="s">
        <v>37</v>
      </c>
      <c r="E21" s="42"/>
      <c r="F21" s="42"/>
      <c r="G21" s="42"/>
    </row>
    <row r="22" spans="1:7" ht="35.25" customHeight="1" x14ac:dyDescent="0.25">
      <c r="A22" s="42" t="s">
        <v>38</v>
      </c>
      <c r="B22" s="42"/>
      <c r="C22" s="42"/>
      <c r="D22" s="42" t="s">
        <v>39</v>
      </c>
      <c r="E22" s="42"/>
      <c r="F22" s="42"/>
      <c r="G22" s="42"/>
    </row>
    <row r="23" spans="1:7" ht="32.25" customHeight="1" x14ac:dyDescent="0.25">
      <c r="A23" s="42" t="s">
        <v>40</v>
      </c>
      <c r="B23" s="42"/>
      <c r="C23" s="42"/>
      <c r="D23" s="42" t="s">
        <v>41</v>
      </c>
      <c r="E23" s="42"/>
      <c r="F23" s="42"/>
      <c r="G23" s="42"/>
    </row>
    <row r="24" spans="1:7" ht="28.35" customHeight="1" x14ac:dyDescent="0.25">
      <c r="A24" s="7"/>
      <c r="B24" s="6"/>
      <c r="C24" s="6"/>
      <c r="D24" s="42" t="s">
        <v>42</v>
      </c>
      <c r="E24" s="42"/>
      <c r="F24" s="42"/>
      <c r="G24" s="42"/>
    </row>
    <row r="25" spans="1:7" ht="21" customHeight="1" x14ac:dyDescent="0.25">
      <c r="A25" s="10"/>
      <c r="B25" s="9"/>
      <c r="C25" s="9"/>
      <c r="D25" s="42" t="s">
        <v>43</v>
      </c>
      <c r="E25" s="42"/>
      <c r="F25" s="42"/>
      <c r="G25" s="42"/>
    </row>
    <row r="26" spans="1:7" ht="13.5" customHeight="1" x14ac:dyDescent="0.25">
      <c r="A26" s="35" t="s">
        <v>29</v>
      </c>
      <c r="B26" s="35"/>
      <c r="C26" s="35"/>
      <c r="D26" s="35"/>
      <c r="E26" s="35"/>
      <c r="F26" s="35"/>
      <c r="G26" s="35"/>
    </row>
    <row r="27" spans="1:7" ht="106.5" customHeight="1" x14ac:dyDescent="0.25">
      <c r="A27" s="11" t="s">
        <v>1</v>
      </c>
      <c r="B27" s="11" t="s">
        <v>2</v>
      </c>
      <c r="C27" s="35" t="s">
        <v>3</v>
      </c>
      <c r="D27" s="35"/>
      <c r="E27" s="35" t="s">
        <v>16</v>
      </c>
      <c r="F27" s="35"/>
      <c r="G27" s="11" t="s">
        <v>20</v>
      </c>
    </row>
    <row r="28" spans="1:7" x14ac:dyDescent="0.25">
      <c r="A28" s="12" t="s">
        <v>4</v>
      </c>
      <c r="B28" s="13">
        <v>903.23</v>
      </c>
      <c r="C28" s="40">
        <v>16</v>
      </c>
      <c r="D28" s="40"/>
      <c r="E28" s="40">
        <v>16</v>
      </c>
      <c r="F28" s="40"/>
      <c r="G28" s="14">
        <f>B28*(C28+E28)</f>
        <v>28903.360000000001</v>
      </c>
    </row>
    <row r="29" spans="1:7" x14ac:dyDescent="0.25">
      <c r="A29" s="12" t="s">
        <v>5</v>
      </c>
      <c r="B29" s="13">
        <v>887.63</v>
      </c>
      <c r="C29" s="40">
        <v>16</v>
      </c>
      <c r="D29" s="40"/>
      <c r="E29" s="40">
        <f>E28</f>
        <v>16</v>
      </c>
      <c r="F29" s="40"/>
      <c r="G29" s="14">
        <f>B29*(C29+E29)</f>
        <v>28404.16</v>
      </c>
    </row>
    <row r="30" spans="1:7" x14ac:dyDescent="0.25">
      <c r="A30" s="52" t="s">
        <v>6</v>
      </c>
      <c r="B30" s="52"/>
      <c r="C30" s="52"/>
      <c r="D30" s="52"/>
      <c r="E30" s="52"/>
      <c r="F30" s="52"/>
      <c r="G30" s="15">
        <f>G28+G29</f>
        <v>57307.520000000004</v>
      </c>
    </row>
    <row r="31" spans="1:7" ht="28.35" customHeight="1" x14ac:dyDescent="0.25">
      <c r="A31" s="35" t="s">
        <v>30</v>
      </c>
      <c r="B31" s="35"/>
      <c r="C31" s="35"/>
      <c r="D31" s="35"/>
      <c r="E31" s="35"/>
      <c r="F31" s="35"/>
      <c r="G31" s="35"/>
    </row>
    <row r="32" spans="1:7" ht="78" customHeight="1" x14ac:dyDescent="0.25">
      <c r="A32" s="11" t="s">
        <v>7</v>
      </c>
      <c r="B32" s="35" t="s">
        <v>8</v>
      </c>
      <c r="C32" s="35"/>
      <c r="D32" s="35" t="s">
        <v>17</v>
      </c>
      <c r="E32" s="35"/>
      <c r="F32" s="35"/>
      <c r="G32" s="11" t="s">
        <v>19</v>
      </c>
    </row>
    <row r="33" spans="1:7" x14ac:dyDescent="0.25">
      <c r="A33" s="12" t="s">
        <v>9</v>
      </c>
      <c r="B33" s="51">
        <v>7.37</v>
      </c>
      <c r="C33" s="51"/>
      <c r="D33" s="40">
        <f>E28</f>
        <v>16</v>
      </c>
      <c r="E33" s="40"/>
      <c r="F33" s="40"/>
      <c r="G33" s="16">
        <f t="shared" ref="G33:G34" si="0">B33*D33</f>
        <v>117.92</v>
      </c>
    </row>
    <row r="34" spans="1:7" x14ac:dyDescent="0.25">
      <c r="A34" s="12" t="s">
        <v>10</v>
      </c>
      <c r="B34" s="51">
        <v>1.89</v>
      </c>
      <c r="C34" s="51"/>
      <c r="D34" s="40">
        <f>E28</f>
        <v>16</v>
      </c>
      <c r="E34" s="40"/>
      <c r="F34" s="40"/>
      <c r="G34" s="16">
        <f t="shared" si="0"/>
        <v>30.24</v>
      </c>
    </row>
    <row r="35" spans="1:7" x14ac:dyDescent="0.25">
      <c r="A35" s="12" t="s">
        <v>28</v>
      </c>
      <c r="B35" s="51">
        <v>22.65</v>
      </c>
      <c r="C35" s="51"/>
      <c r="D35" s="40">
        <v>6</v>
      </c>
      <c r="E35" s="40"/>
      <c r="F35" s="40"/>
      <c r="G35" s="16">
        <f>B35+D35</f>
        <v>28.65</v>
      </c>
    </row>
    <row r="36" spans="1:7" ht="21" customHeight="1" x14ac:dyDescent="0.25">
      <c r="A36" s="48" t="s">
        <v>6</v>
      </c>
      <c r="B36" s="49"/>
      <c r="C36" s="49"/>
      <c r="D36" s="49"/>
      <c r="E36" s="49"/>
      <c r="F36" s="50"/>
      <c r="G36" s="17">
        <f>SUM(G33:G35)</f>
        <v>176.81</v>
      </c>
    </row>
    <row r="37" spans="1:7" ht="28.35" customHeight="1" x14ac:dyDescent="0.25">
      <c r="A37" s="31" t="s">
        <v>31</v>
      </c>
      <c r="B37" s="32"/>
      <c r="C37" s="32"/>
      <c r="D37" s="32"/>
      <c r="E37" s="32"/>
      <c r="F37" s="32"/>
      <c r="G37" s="33"/>
    </row>
    <row r="38" spans="1:7" ht="46.5" customHeight="1" x14ac:dyDescent="0.25">
      <c r="A38" s="11" t="s">
        <v>11</v>
      </c>
      <c r="B38" s="35" t="s">
        <v>12</v>
      </c>
      <c r="C38" s="35"/>
      <c r="D38" s="35" t="s">
        <v>13</v>
      </c>
      <c r="E38" s="35"/>
      <c r="F38" s="35"/>
      <c r="G38" s="11" t="s">
        <v>19</v>
      </c>
    </row>
    <row r="39" spans="1:7" ht="30" x14ac:dyDescent="0.25">
      <c r="A39" s="18" t="s">
        <v>23</v>
      </c>
      <c r="B39" s="34">
        <v>42</v>
      </c>
      <c r="C39" s="34"/>
      <c r="D39" s="19">
        <v>2</v>
      </c>
      <c r="E39" s="36" t="s">
        <v>18</v>
      </c>
      <c r="F39" s="37"/>
      <c r="G39" s="20">
        <f>B39*D39</f>
        <v>84</v>
      </c>
    </row>
    <row r="40" spans="1:7" ht="30" x14ac:dyDescent="0.25">
      <c r="A40" s="18" t="s">
        <v>14</v>
      </c>
      <c r="B40" s="34">
        <v>25</v>
      </c>
      <c r="C40" s="34"/>
      <c r="D40" s="19">
        <v>2</v>
      </c>
      <c r="E40" s="36" t="s">
        <v>18</v>
      </c>
      <c r="F40" s="37"/>
      <c r="G40" s="20">
        <f>B40*D40</f>
        <v>50</v>
      </c>
    </row>
    <row r="41" spans="1:7" ht="21" customHeight="1" x14ac:dyDescent="0.25">
      <c r="A41" s="39" t="s">
        <v>24</v>
      </c>
      <c r="B41" s="34">
        <v>285.8</v>
      </c>
      <c r="C41" s="34"/>
      <c r="D41" s="24" t="s">
        <v>21</v>
      </c>
      <c r="E41" s="29"/>
      <c r="F41" s="25"/>
      <c r="G41" s="38">
        <f>B41</f>
        <v>285.8</v>
      </c>
    </row>
    <row r="42" spans="1:7" ht="15" customHeight="1" x14ac:dyDescent="0.25">
      <c r="A42" s="39"/>
      <c r="B42" s="34"/>
      <c r="C42" s="34"/>
      <c r="D42" s="24"/>
      <c r="E42" s="29"/>
      <c r="F42" s="25"/>
      <c r="G42" s="38"/>
    </row>
    <row r="43" spans="1:7" ht="46.5" customHeight="1" x14ac:dyDescent="0.25">
      <c r="A43" s="21" t="s">
        <v>44</v>
      </c>
      <c r="B43" s="24">
        <v>6000</v>
      </c>
      <c r="C43" s="25"/>
      <c r="D43" s="24">
        <v>2</v>
      </c>
      <c r="E43" s="29"/>
      <c r="F43" s="25"/>
      <c r="G43" s="22">
        <v>12000</v>
      </c>
    </row>
    <row r="44" spans="1:7" ht="75" customHeight="1" x14ac:dyDescent="0.25">
      <c r="A44" s="18" t="s">
        <v>25</v>
      </c>
      <c r="B44" s="24">
        <v>400</v>
      </c>
      <c r="C44" s="25"/>
      <c r="D44" s="24">
        <v>2</v>
      </c>
      <c r="E44" s="29"/>
      <c r="F44" s="25"/>
      <c r="G44" s="20">
        <f>B44*D44</f>
        <v>800</v>
      </c>
    </row>
    <row r="45" spans="1:7" ht="89.25" customHeight="1" x14ac:dyDescent="0.25">
      <c r="A45" s="18" t="s">
        <v>27</v>
      </c>
      <c r="B45" s="24">
        <v>210.95</v>
      </c>
      <c r="C45" s="25"/>
      <c r="D45" s="26">
        <v>6</v>
      </c>
      <c r="E45" s="27"/>
      <c r="F45" s="28"/>
      <c r="G45" s="20">
        <v>1265.7</v>
      </c>
    </row>
    <row r="46" spans="1:7" ht="19.5" customHeight="1" x14ac:dyDescent="0.25">
      <c r="A46" s="48" t="s">
        <v>6</v>
      </c>
      <c r="B46" s="49"/>
      <c r="C46" s="49"/>
      <c r="D46" s="49"/>
      <c r="E46" s="49"/>
      <c r="F46" s="50"/>
      <c r="G46" s="15">
        <f>SUM(G39:G45)</f>
        <v>14485.5</v>
      </c>
    </row>
    <row r="47" spans="1:7" ht="47.25" customHeight="1" x14ac:dyDescent="0.25">
      <c r="A47" s="48" t="s">
        <v>15</v>
      </c>
      <c r="B47" s="49"/>
      <c r="C47" s="49"/>
      <c r="D47" s="49"/>
      <c r="E47" s="49"/>
      <c r="F47" s="50"/>
      <c r="G47" s="23">
        <f>G30+G36+G46</f>
        <v>71969.83</v>
      </c>
    </row>
    <row r="48" spans="1:7" ht="16.5" x14ac:dyDescent="0.25">
      <c r="A48" s="3"/>
    </row>
    <row r="49" spans="1:7" ht="16.5" x14ac:dyDescent="0.25">
      <c r="A49" s="2"/>
    </row>
    <row r="50" spans="1:7" ht="18.75" x14ac:dyDescent="0.25">
      <c r="A50" s="4"/>
      <c r="G50" s="5"/>
    </row>
    <row r="52" spans="1:7" ht="16.5" x14ac:dyDescent="0.25">
      <c r="A52" s="2"/>
    </row>
  </sheetData>
  <mergeCells count="55">
    <mergeCell ref="D1:G3"/>
    <mergeCell ref="A47:F47"/>
    <mergeCell ref="A46:F46"/>
    <mergeCell ref="B35:C35"/>
    <mergeCell ref="D35:F35"/>
    <mergeCell ref="E27:F27"/>
    <mergeCell ref="E28:F28"/>
    <mergeCell ref="B44:C44"/>
    <mergeCell ref="D44:F44"/>
    <mergeCell ref="E29:F29"/>
    <mergeCell ref="A30:F30"/>
    <mergeCell ref="A31:G31"/>
    <mergeCell ref="B32:C32"/>
    <mergeCell ref="D34:F34"/>
    <mergeCell ref="A36:F36"/>
    <mergeCell ref="B33:C33"/>
    <mergeCell ref="B34:C34"/>
    <mergeCell ref="A12:G12"/>
    <mergeCell ref="A13:G13"/>
    <mergeCell ref="A15:G15"/>
    <mergeCell ref="C27:D27"/>
    <mergeCell ref="A17:B17"/>
    <mergeCell ref="A20:B20"/>
    <mergeCell ref="A19:G19"/>
    <mergeCell ref="A18:D18"/>
    <mergeCell ref="D25:G25"/>
    <mergeCell ref="D24:G24"/>
    <mergeCell ref="D20:G20"/>
    <mergeCell ref="D21:G21"/>
    <mergeCell ref="A22:C22"/>
    <mergeCell ref="A23:C23"/>
    <mergeCell ref="D22:G22"/>
    <mergeCell ref="D23:G23"/>
    <mergeCell ref="D32:F32"/>
    <mergeCell ref="D33:F33"/>
    <mergeCell ref="A16:G16"/>
    <mergeCell ref="A21:C21"/>
    <mergeCell ref="A26:G26"/>
    <mergeCell ref="C28:D28"/>
    <mergeCell ref="C29:D29"/>
    <mergeCell ref="B45:C45"/>
    <mergeCell ref="D45:F45"/>
    <mergeCell ref="D43:F43"/>
    <mergeCell ref="B43:C43"/>
    <mergeCell ref="D41:F42"/>
    <mergeCell ref="A37:G37"/>
    <mergeCell ref="B39:C39"/>
    <mergeCell ref="B40:C40"/>
    <mergeCell ref="D38:F38"/>
    <mergeCell ref="E39:F39"/>
    <mergeCell ref="E40:F40"/>
    <mergeCell ref="B38:C38"/>
    <mergeCell ref="G41:G42"/>
    <mergeCell ref="A41:A42"/>
    <mergeCell ref="B41:C42"/>
  </mergeCells>
  <pageMargins left="1.1811023622047245" right="0.49212598425196852" top="0.78740157480314965" bottom="0.78740157480314965" header="0.31496062992125984" footer="0.31496062992125984"/>
  <pageSetup paperSize="9" orientation="portrait" r:id="rId1"/>
  <headerFooter differentFirst="1">
    <oddHeader>&amp;C&amp;"Times New Roman,обычный"10</oddHeader>
    <firstHeader>&amp;C&amp;"Times New Roman,обычный"9</first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Хворов А.Р.</dc:creator>
  <cp:lastModifiedBy>Закупки</cp:lastModifiedBy>
  <cp:lastPrinted>2026-06-15T13:52:50Z</cp:lastPrinted>
  <dcterms:created xsi:type="dcterms:W3CDTF">2020-09-14T08:43:23Z</dcterms:created>
  <dcterms:modified xsi:type="dcterms:W3CDTF">2026-06-17T12:40:56Z</dcterms:modified>
</cp:coreProperties>
</file>