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Лист2" sheetId="1" r:id="rId1"/>
  </sheet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N4" i="1" l="1"/>
  <c r="O4" i="1" s="1"/>
  <c r="P4" i="1" s="1"/>
  <c r="Q4" i="1" s="1"/>
  <c r="K4" i="1"/>
  <c r="L4" i="1" s="1"/>
  <c r="M4" i="1" s="1"/>
  <c r="Q16" i="1" l="1"/>
</calcChain>
</file>

<file path=xl/sharedStrings.xml><?xml version="1.0" encoding="utf-8"?>
<sst xmlns="http://schemas.openxmlformats.org/spreadsheetml/2006/main" count="38" uniqueCount="30">
  <si>
    <t>№</t>
  </si>
  <si>
    <t>Наименование предмета контракта</t>
  </si>
  <si>
    <t>Существенные условия исполнения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</si>
  <si>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</si>
  <si>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</si>
  <si>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</si>
  <si>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</si>
  <si>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</si>
  <si>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</si>
  <si>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Коммерческие предложение  №1</t>
  </si>
  <si>
    <t xml:space="preserve">Коммерческие предложение   №2 </t>
  </si>
  <si>
    <t>Коммерческие предложение   №3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</si>
  <si>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</si>
  <si>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</si>
  <si>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</si>
  <si>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</si>
  <si>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8"/>
        <color rgb="FF000000"/>
        <rFont val="Times New Roman"/>
        <family val="1"/>
        <charset val="204"/>
      </rPr>
      <t xml:space="preserve">коэффициент вариации цен V (%)           </t>
    </r>
    <r>
      <rPr>
        <b/>
        <i/>
        <sz val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</si>
  <si>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rFont val="Times New Roman"/>
        <family val="1"/>
        <charset val="204"/>
      </rPr>
      <t>Расчет Н(М)ЦК по формуле</t>
    </r>
    <r>
      <rPr>
        <sz val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</si>
  <si>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</si>
  <si>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</si>
  <si>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</si>
  <si>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согласно тех. заданию </t>
  </si>
  <si>
    <t>В результате проведенного расчета Н(М)ЦК, ЦКЕП контракта составила: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</si>
  <si>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</si>
  <si>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Метод определения НМЦК: Метод сопоставимых рыночных цен</t>
  </si>
  <si>
    <t>Заведующий МБДОУ</t>
  </si>
  <si>
    <t>ПРИЛОЖЕНИЕ № 3 к Извещению об осуществлении закупки</t>
  </si>
  <si>
    <t xml:space="preserve"> </t>
  </si>
  <si>
    <t>Мониторинг и техническое обслуживание объектовых станций "Стрелец Мониторинг" и АПС</t>
  </si>
  <si>
    <t>Кудряшова Л.В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</si>
</sst>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"/>
    <numFmt numFmtId="166" formatCode="#,##0.00&quot;р.&quot;"/>
  </numFmts>
  <fonts count="1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Arial ANSI"/>
      <family val="2"/>
      <charset val="1"/>
    </font>
    <font>
      <sz val="8"/>
      <color rgb="FF000000"/>
      <name val="Calibri"/>
      <family val="2"/>
      <charset val="204"/>
    </font>
    <font>
      <sz val="8"/>
      <color rgb="FF000000"/>
      <name val="Times New Roman ANSI"/>
      <family val="1"/>
      <charset val="1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165" fontId="2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2" fontId="6" fillId="0" borderId="6" xfId="0" applyNumberFormat="1" applyFont="1" applyBorder="1" applyAlignment="1">
      <alignment vertical="center"/>
    </xf>
    <xf numFmtId="165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0" fillId="0" borderId="0" xfId="0" applyNumberFormat="1"/>
    <xf numFmtId="0" fontId="6" fillId="0" borderId="2" xfId="0" applyNumberFormat="1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10" fillId="0" borderId="0" xfId="0" applyFont="1" applyBorder="1" applyAlignment="1">
      <alignment horizontal="left" wrapText="1"/>
    </xf>
    <xf numFmtId="0" fontId="11" fillId="0" borderId="0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28440</xdr:colOff>
      <xdr:row>2</xdr:row>
      <xdr:rowOff>1829880</xdr:rowOff>
    </xdr:from>
    <xdr:to>
      <xdr:col>12</xdr:col>
      <xdr:colOff>283680</xdr:colOff>
      <xdr:row>2</xdr:row>
      <xdr:rowOff>2181240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6830280" y="2944080"/>
          <a:ext cx="255240" cy="351360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10</xdr:col>
      <xdr:colOff>666720</xdr:colOff>
      <xdr:row>2</xdr:row>
      <xdr:rowOff>773280</xdr:rowOff>
    </xdr:from>
    <xdr:to>
      <xdr:col>11</xdr:col>
      <xdr:colOff>455400</xdr:colOff>
      <xdr:row>2</xdr:row>
      <xdr:rowOff>1226880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6147720" y="1887480"/>
          <a:ext cx="595440" cy="453600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12</xdr:col>
      <xdr:colOff>352440</xdr:colOff>
      <xdr:row>2</xdr:row>
      <xdr:rowOff>2876400</xdr:rowOff>
    </xdr:from>
    <xdr:to>
      <xdr:col>14</xdr:col>
      <xdr:colOff>26280</xdr:colOff>
      <xdr:row>2</xdr:row>
      <xdr:rowOff>3274560</xdr:rowOff>
    </xdr:to>
    <xdr:pic>
      <xdr:nvPicPr>
        <xdr:cNvPr id="4" name="Picture 5"/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7154280" y="3990600"/>
          <a:ext cx="802800" cy="398160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13</xdr:col>
      <xdr:colOff>267120</xdr:colOff>
      <xdr:row>2</xdr:row>
      <xdr:rowOff>1400400</xdr:rowOff>
    </xdr:from>
    <xdr:to>
      <xdr:col>13</xdr:col>
      <xdr:colOff>417600</xdr:colOff>
      <xdr:row>2</xdr:row>
      <xdr:rowOff>1626480</xdr:rowOff>
    </xdr:to>
    <xdr:pic>
      <xdr:nvPicPr>
        <xdr:cNvPr id="5" name="Picture 6"/>
        <xdr:cNvPicPr/>
      </xdr:nvPicPr>
      <xdr:blipFill>
        <a:blip xmlns:r="http://schemas.openxmlformats.org/officeDocument/2006/relationships" r:embed="rId4" cstate="print"/>
        <a:stretch/>
      </xdr:blipFill>
      <xdr:spPr>
        <a:xfrm>
          <a:off x="7462080" y="2514600"/>
          <a:ext cx="150480" cy="226080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zoomScaleNormal="100" workbookViewId="0">
      <selection activeCell="M26" sqref="M26"/>
    </sheetView>
  </sheetViews>
  <sheetFormatPr defaultColWidth="8.7109375" defaultRowHeight="15"/>
  <cols>
    <col min="1" max="1" width="2.28515625" style="28" customWidth="1"/>
    <col min="2" max="2" width="24.5703125" customWidth="1"/>
    <col min="3" max="3" width="8" customWidth="1"/>
    <col min="4" max="4" width="4.5703125" customWidth="1"/>
    <col min="5" max="5" width="4.7109375" customWidth="1"/>
    <col min="6" max="6" width="10.42578125" customWidth="1"/>
    <col min="7" max="7" width="9.7109375" customWidth="1"/>
    <col min="8" max="8" width="9.85546875" customWidth="1"/>
    <col min="9" max="9" width="2" hidden="1" customWidth="1"/>
    <col min="10" max="10" width="3.5703125" customWidth="1"/>
    <col min="11" max="11" width="11.42578125" style="1" customWidth="1"/>
    <col min="12" max="12" width="7.28515625" customWidth="1"/>
    <col min="13" max="13" width="5.5703125" customWidth="1"/>
    <col min="14" max="14" width="10.42578125" customWidth="1"/>
    <col min="15" max="15" width="11.28515625" style="2" customWidth="1"/>
    <col min="16" max="16" width="9.140625" customWidth="1"/>
    <col min="17" max="17" width="9.5703125" customWidth="1"/>
    <col min="18" max="18" width="13.7109375" customWidth="1"/>
  </cols>
  <sheetData>
    <row r="1" spans="1:20" ht="19.5" customHeight="1">
      <c r="D1" s="34" t="s">
        <v>26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20" ht="68.25" customHeight="1">
      <c r="A2" s="35" t="s">
        <v>0</v>
      </c>
      <c r="B2" s="36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36"/>
      <c r="H2" s="36"/>
      <c r="I2" s="36" t="s">
        <v>6</v>
      </c>
      <c r="J2" s="36"/>
      <c r="K2" s="37" t="s">
        <v>7</v>
      </c>
      <c r="L2" s="37"/>
      <c r="M2" s="37"/>
      <c r="N2" s="38" t="s">
        <v>8</v>
      </c>
      <c r="O2" s="38"/>
      <c r="P2" s="38"/>
      <c r="Q2" s="38"/>
    </row>
    <row r="3" spans="1:20" ht="266.25" customHeight="1">
      <c r="A3" s="35"/>
      <c r="B3" s="36"/>
      <c r="C3" s="36"/>
      <c r="D3" s="36"/>
      <c r="E3" s="36"/>
      <c r="F3" s="3" t="s">
        <v>9</v>
      </c>
      <c r="G3" s="3" t="s">
        <v>10</v>
      </c>
      <c r="H3" s="3" t="s">
        <v>11</v>
      </c>
      <c r="I3" s="4" t="s">
        <v>12</v>
      </c>
      <c r="J3" s="3" t="s">
        <v>13</v>
      </c>
      <c r="K3" s="5" t="s">
        <v>14</v>
      </c>
      <c r="L3" s="4" t="s">
        <v>15</v>
      </c>
      <c r="M3" s="4" t="s">
        <v>16</v>
      </c>
      <c r="N3" s="6" t="s">
        <v>17</v>
      </c>
      <c r="O3" s="7" t="s">
        <v>18</v>
      </c>
      <c r="P3" s="3" t="s">
        <v>19</v>
      </c>
      <c r="Q3" s="3" t="s">
        <v>20</v>
      </c>
      <c r="T3" s="8"/>
    </row>
    <row r="4" spans="1:20" ht="48.75" customHeight="1">
      <c r="A4" s="29">
        <v>1</v>
      </c>
      <c r="B4" s="18" t="s">
        <v>28</v>
      </c>
      <c r="C4" s="11" t="s">
        <v>21</v>
      </c>
      <c r="D4" s="9" t="s">
        <v>27</v>
      </c>
      <c r="E4" s="12">
        <v>1</v>
      </c>
      <c r="F4" s="13">
        <v>4750</v>
      </c>
      <c r="G4" s="13">
        <v>5550</v>
      </c>
      <c r="H4" s="13">
        <v>5250</v>
      </c>
      <c r="I4" s="6"/>
      <c r="J4" s="9"/>
      <c r="K4" s="14">
        <f t="shared" ref="K4" si="0">AVERAGE(F4:H4)</f>
        <v>5183.333333333333</v>
      </c>
      <c r="L4" s="15">
        <f t="shared" ref="L4" si="1">SQRT(((SUM((POWER(H4-K4,2)),(POWER(G4-K4,2)),(POWER(F4-K4,2)))/(COLUMNS(F4:H4)-1))))</f>
        <v>404.14518843273805</v>
      </c>
      <c r="M4" s="15">
        <f t="shared" ref="M4" si="2">L4/K4*100</f>
        <v>7.7970132816605418</v>
      </c>
      <c r="N4" s="8">
        <f t="shared" ref="N4" si="3">((E4/3)*(SUM(F4:H4)))</f>
        <v>5183.333333333333</v>
      </c>
      <c r="O4" s="16">
        <f t="shared" ref="O4" si="4">N4/E4</f>
        <v>5183.333333333333</v>
      </c>
      <c r="P4" s="8">
        <f t="shared" ref="P4" si="5">ROUNDDOWN(O4,2)</f>
        <v>5183.33</v>
      </c>
      <c r="Q4" s="8">
        <f t="shared" ref="Q4" si="6">P4*E4</f>
        <v>5183.33</v>
      </c>
      <c r="T4" s="17"/>
    </row>
    <row r="5" spans="1:20" ht="21" customHeight="1">
      <c r="A5" s="29">
        <v>2</v>
      </c>
      <c r="B5" s="10" t="s">
        <v>27</v>
      </c>
      <c r="C5" s="11"/>
      <c r="D5" s="9"/>
      <c r="E5" s="12" t="s">
        <v>27</v>
      </c>
      <c r="F5" s="13" t="s">
        <v>27</v>
      </c>
      <c r="G5" s="13" t="s">
        <v>27</v>
      </c>
      <c r="H5" s="13" t="s">
        <v>27</v>
      </c>
      <c r="I5" s="6"/>
      <c r="J5" s="9"/>
      <c r="K5" s="14"/>
      <c r="L5" s="15"/>
      <c r="M5" s="27"/>
      <c r="N5" s="8"/>
      <c r="O5" s="16"/>
      <c r="P5" s="8"/>
      <c r="Q5" s="8"/>
      <c r="T5" s="17"/>
    </row>
    <row r="6" spans="1:20" ht="21" customHeight="1">
      <c r="A6" s="29">
        <v>3</v>
      </c>
      <c r="B6" s="18" t="s">
        <v>27</v>
      </c>
      <c r="C6" s="11"/>
      <c r="D6" s="9"/>
      <c r="E6" s="12"/>
      <c r="F6" s="13"/>
      <c r="G6" s="13"/>
      <c r="H6" s="13"/>
      <c r="I6" s="6"/>
      <c r="J6" s="9"/>
      <c r="K6" s="14"/>
      <c r="L6" s="15"/>
      <c r="M6" s="15"/>
      <c r="N6" s="8"/>
      <c r="O6" s="16"/>
      <c r="P6" s="8"/>
      <c r="Q6" s="8"/>
      <c r="T6" s="17"/>
    </row>
    <row r="7" spans="1:20" ht="15.75" customHeight="1">
      <c r="A7" s="29">
        <v>4</v>
      </c>
      <c r="B7" s="19" t="s">
        <v>27</v>
      </c>
      <c r="C7" s="11"/>
      <c r="D7" s="9"/>
      <c r="E7" s="12"/>
      <c r="F7" s="13"/>
      <c r="G7" s="13"/>
      <c r="H7" s="13"/>
      <c r="I7" s="6"/>
      <c r="J7" s="9"/>
      <c r="K7" s="14"/>
      <c r="L7" s="15"/>
      <c r="M7" s="15"/>
      <c r="N7" s="8"/>
      <c r="O7" s="16"/>
      <c r="P7" s="8"/>
      <c r="Q7" s="8"/>
      <c r="T7" s="17"/>
    </row>
    <row r="8" spans="1:20" ht="14.25" customHeight="1">
      <c r="A8" s="29">
        <v>5</v>
      </c>
      <c r="B8" s="10" t="s">
        <v>27</v>
      </c>
      <c r="C8" s="11"/>
      <c r="D8" s="9"/>
      <c r="E8" s="12"/>
      <c r="F8" s="13"/>
      <c r="G8" s="13"/>
      <c r="H8" s="13"/>
      <c r="I8" s="6"/>
      <c r="J8" s="9"/>
      <c r="K8" s="14"/>
      <c r="L8" s="15"/>
      <c r="M8" s="15"/>
      <c r="N8" s="8"/>
      <c r="O8" s="16"/>
      <c r="P8" s="8"/>
      <c r="Q8" s="8"/>
      <c r="T8" s="17"/>
    </row>
    <row r="9" spans="1:20" ht="14.25" hidden="1" customHeight="1">
      <c r="A9" s="29"/>
      <c r="B9" s="20"/>
      <c r="C9" s="11"/>
      <c r="D9" s="9"/>
      <c r="E9" s="12"/>
      <c r="F9" s="13"/>
      <c r="G9" s="13"/>
      <c r="H9" s="13"/>
      <c r="I9" s="6"/>
      <c r="J9" s="9"/>
      <c r="K9" s="14"/>
      <c r="L9" s="15"/>
      <c r="M9" s="15"/>
      <c r="N9" s="8"/>
      <c r="O9" s="16"/>
      <c r="P9" s="8"/>
      <c r="Q9" s="8"/>
      <c r="T9" s="17"/>
    </row>
    <row r="10" spans="1:20" ht="14.25" hidden="1" customHeight="1">
      <c r="A10" s="29"/>
      <c r="B10" s="20"/>
      <c r="C10" s="11"/>
      <c r="D10" s="9"/>
      <c r="E10" s="12"/>
      <c r="F10" s="13"/>
      <c r="G10" s="13"/>
      <c r="H10" s="13"/>
      <c r="I10" s="6"/>
      <c r="J10" s="9"/>
      <c r="K10" s="14"/>
      <c r="L10" s="15"/>
      <c r="M10" s="15"/>
      <c r="N10" s="8"/>
      <c r="O10" s="16"/>
      <c r="P10" s="8"/>
      <c r="Q10" s="8"/>
      <c r="T10" s="17"/>
    </row>
    <row r="11" spans="1:20" ht="14.25" hidden="1" customHeight="1">
      <c r="A11" s="29"/>
      <c r="B11" s="20"/>
      <c r="C11" s="11"/>
      <c r="D11" s="9"/>
      <c r="E11" s="12"/>
      <c r="F11" s="13"/>
      <c r="G11" s="13"/>
      <c r="H11" s="13"/>
      <c r="I11" s="6"/>
      <c r="J11" s="9"/>
      <c r="K11" s="14"/>
      <c r="L11" s="15"/>
      <c r="M11" s="15"/>
      <c r="N11" s="8"/>
      <c r="O11" s="16"/>
      <c r="P11" s="8"/>
      <c r="Q11" s="8"/>
      <c r="T11" s="17"/>
    </row>
    <row r="12" spans="1:20" ht="14.25" hidden="1" customHeight="1">
      <c r="A12" s="29"/>
      <c r="B12" s="20"/>
      <c r="C12" s="11"/>
      <c r="D12" s="9"/>
      <c r="E12" s="12"/>
      <c r="F12" s="13"/>
      <c r="G12" s="13"/>
      <c r="H12" s="13"/>
      <c r="I12" s="6"/>
      <c r="J12" s="9"/>
      <c r="K12" s="14"/>
      <c r="L12" s="15"/>
      <c r="M12" s="15"/>
      <c r="N12" s="8"/>
      <c r="O12" s="16"/>
      <c r="P12" s="8"/>
      <c r="Q12" s="8"/>
      <c r="T12" s="17"/>
    </row>
    <row r="13" spans="1:20" ht="14.25" hidden="1" customHeight="1">
      <c r="A13" s="29"/>
      <c r="B13" s="20"/>
      <c r="C13" s="11"/>
      <c r="D13" s="9"/>
      <c r="E13" s="12"/>
      <c r="F13" s="13"/>
      <c r="G13" s="13"/>
      <c r="H13" s="13"/>
      <c r="I13" s="6"/>
      <c r="J13" s="9"/>
      <c r="K13" s="14"/>
      <c r="L13" s="15"/>
      <c r="M13" s="15"/>
      <c r="N13" s="8"/>
      <c r="O13" s="16"/>
      <c r="P13" s="8"/>
      <c r="Q13" s="8"/>
      <c r="T13" s="17"/>
    </row>
    <row r="14" spans="1:20" ht="14.25" hidden="1" customHeight="1">
      <c r="A14" s="29"/>
      <c r="B14" s="20"/>
      <c r="C14" s="11"/>
      <c r="D14" s="9"/>
      <c r="E14" s="12"/>
      <c r="F14" s="13"/>
      <c r="G14" s="13"/>
      <c r="H14" s="13"/>
      <c r="I14" s="6"/>
      <c r="J14" s="9"/>
      <c r="K14" s="14"/>
      <c r="L14" s="15"/>
      <c r="M14" s="15"/>
      <c r="N14" s="8"/>
      <c r="O14" s="16"/>
      <c r="P14" s="8"/>
      <c r="Q14" s="8"/>
      <c r="T14" s="17"/>
    </row>
    <row r="15" spans="1:20" ht="17.25" hidden="1" customHeight="1">
      <c r="A15" s="29"/>
      <c r="B15" s="21"/>
      <c r="C15" s="11"/>
      <c r="D15" s="9"/>
      <c r="E15" s="12"/>
      <c r="F15" s="13"/>
      <c r="G15" s="13"/>
      <c r="H15" s="13"/>
      <c r="I15" s="6"/>
      <c r="J15" s="9"/>
      <c r="K15" s="14"/>
      <c r="L15" s="15"/>
      <c r="M15" s="15"/>
      <c r="N15" s="8"/>
      <c r="O15" s="16"/>
      <c r="P15" s="8"/>
      <c r="Q15" s="8"/>
      <c r="T15" s="17"/>
    </row>
    <row r="16" spans="1:20" ht="27.75" customHeight="1">
      <c r="A16" s="31" t="s">
        <v>22</v>
      </c>
      <c r="B16" s="31"/>
      <c r="C16" s="31"/>
      <c r="D16" s="31"/>
      <c r="E16" s="31"/>
      <c r="F16" s="31"/>
      <c r="G16" s="31"/>
      <c r="H16" s="31"/>
      <c r="I16" s="31"/>
      <c r="J16" s="31"/>
      <c r="K16" s="22"/>
      <c r="L16" s="23"/>
      <c r="M16" s="23"/>
      <c r="N16" s="24"/>
      <c r="O16" s="25"/>
      <c r="P16" s="26"/>
      <c r="Q16" s="30">
        <f>SUM(Q4:Q15)</f>
        <v>5183.33</v>
      </c>
    </row>
    <row r="17" spans="1:17" ht="101.25" customHeight="1">
      <c r="A17" s="32" t="s">
        <v>23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>
      <c r="B18" s="33" t="s">
        <v>24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>
      <c r="B19" t="s">
        <v>25</v>
      </c>
      <c r="L19" t="s">
        <v>29</v>
      </c>
    </row>
  </sheetData>
  <mergeCells count="13">
    <mergeCell ref="A16:J16"/>
    <mergeCell ref="A17:Q17"/>
    <mergeCell ref="B18:Q18"/>
    <mergeCell ref="D1:Q1"/>
    <mergeCell ref="A2:A3"/>
    <mergeCell ref="B2:B3"/>
    <mergeCell ref="C2:C3"/>
    <mergeCell ref="D2:D3"/>
    <mergeCell ref="E2:E3"/>
    <mergeCell ref="F2:H2"/>
    <mergeCell ref="I2:J2"/>
    <mergeCell ref="K2:M2"/>
    <mergeCell ref="N2:Q2"/>
  </mergeCells>
  <pageMargins left="0.70833333333333304" right="0.70833333333333304" top="0.74791666666666701" bottom="0.74791666666666701" header="0.51180555555555496" footer="0.51180555555555496"/>
  <pageSetup paperSize="9" scale="8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5</cp:revision>
  <cp:lastPrinted>2023-02-16T10:36:29Z</cp:lastPrinted>
  <dcterms:created xsi:type="dcterms:W3CDTF">2014-01-15T18:15:09Z</dcterms:created>
  <dcterms:modified xsi:type="dcterms:W3CDTF">2026-08-19T08:01:17Z</dcterms:modified>
  <dc:language>ru-RU</dc:language>
</cp:coreProperties>
</file>