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согл. ТЗ\Единственный поставщик 03-99\Стол для физиотерапии ЕП\"/>
    </mc:Choice>
  </mc:AlternateContent>
  <xr:revisionPtr revIDLastSave="0" documentId="13_ncr:1_{78D310B5-68E5-43B8-B281-0E443D8368B9}" xr6:coauthVersionLast="47" xr6:coauthVersionMax="47" xr10:uidLastSave="{00000000-0000-0000-0000-000000000000}"/>
  <bookViews>
    <workbookView xWindow="9330" yWindow="1560" windowWidth="15750" windowHeight="12540" tabRatio="500" xr2:uid="{00000000-000D-0000-FFFF-FFFF00000000}"/>
  </bookViews>
  <sheets>
    <sheet name="3 комм.пред." sheetId="1" r:id="rId1"/>
    <sheet name="Лист1" sheetId="2" r:id="rId2"/>
  </sheets>
  <definedNames>
    <definedName name="_xlnm.Print_Area" localSheetId="0">'3 комм.пред.'!$A$1:$N$18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" i="1" l="1"/>
  <c r="K10" i="1"/>
  <c r="J5" i="2"/>
  <c r="G10" i="2"/>
  <c r="G15" i="2"/>
  <c r="G16" i="2"/>
  <c r="J16" i="2" s="1"/>
  <c r="G17" i="2"/>
  <c r="J17" i="2" s="1"/>
  <c r="J23" i="2"/>
  <c r="J24" i="2"/>
  <c r="J25" i="2"/>
  <c r="J26" i="2"/>
  <c r="J27" i="2"/>
  <c r="J28" i="2"/>
  <c r="J29" i="2"/>
  <c r="O16" i="2"/>
  <c r="O17" i="2"/>
  <c r="O18" i="2"/>
  <c r="O23" i="2"/>
  <c r="O24" i="2"/>
  <c r="O25" i="2"/>
  <c r="O26" i="2"/>
  <c r="O27" i="2"/>
  <c r="O28" i="2"/>
  <c r="O29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L11" i="2"/>
  <c r="O11" i="2" s="1"/>
  <c r="L12" i="2"/>
  <c r="O12" i="2" s="1"/>
  <c r="L13" i="2"/>
  <c r="O13" i="2" s="1"/>
  <c r="L14" i="2"/>
  <c r="O14" i="2" s="1"/>
  <c r="L15" i="2"/>
  <c r="O15" i="2" s="1"/>
  <c r="L16" i="2"/>
  <c r="L17" i="2"/>
  <c r="L18" i="2"/>
  <c r="L19" i="2"/>
  <c r="O19" i="2" s="1"/>
  <c r="L20" i="2"/>
  <c r="O20" i="2" s="1"/>
  <c r="L21" i="2"/>
  <c r="O21" i="2" s="1"/>
  <c r="L22" i="2"/>
  <c r="O22" i="2" s="1"/>
  <c r="L23" i="2"/>
  <c r="L24" i="2"/>
  <c r="L25" i="2"/>
  <c r="L26" i="2"/>
  <c r="L27" i="2"/>
  <c r="L28" i="2"/>
  <c r="L29" i="2"/>
  <c r="G11" i="2"/>
  <c r="J11" i="2" s="1"/>
  <c r="G12" i="2"/>
  <c r="J12" i="2" s="1"/>
  <c r="G13" i="2"/>
  <c r="J13" i="2" s="1"/>
  <c r="G14" i="2"/>
  <c r="J14" i="2" s="1"/>
  <c r="J15" i="2"/>
  <c r="G18" i="2"/>
  <c r="J18" i="2" s="1"/>
  <c r="G19" i="2"/>
  <c r="J19" i="2" s="1"/>
  <c r="G20" i="2"/>
  <c r="J20" i="2" s="1"/>
  <c r="G21" i="2"/>
  <c r="J21" i="2" s="1"/>
  <c r="G22" i="2"/>
  <c r="J22" i="2" s="1"/>
  <c r="G23" i="2"/>
  <c r="G24" i="2"/>
  <c r="G25" i="2"/>
  <c r="G26" i="2"/>
  <c r="G27" i="2"/>
  <c r="G28" i="2"/>
  <c r="G29" i="2"/>
  <c r="E6" i="2"/>
  <c r="E7" i="2"/>
  <c r="E8" i="2"/>
  <c r="E9" i="2"/>
  <c r="E10" i="2"/>
  <c r="E5" i="2"/>
  <c r="G6" i="2"/>
  <c r="J6" i="2" s="1"/>
  <c r="G7" i="2"/>
  <c r="J7" i="2" s="1"/>
  <c r="G8" i="2"/>
  <c r="J8" i="2" s="1"/>
  <c r="G9" i="2"/>
  <c r="J9" i="2" s="1"/>
  <c r="J10" i="2"/>
  <c r="L6" i="2"/>
  <c r="O6" i="2" s="1"/>
  <c r="L7" i="2"/>
  <c r="O7" i="2" s="1"/>
  <c r="L8" i="2"/>
  <c r="O8" i="2" s="1"/>
  <c r="L9" i="2"/>
  <c r="O9" i="2" s="1"/>
  <c r="L10" i="2"/>
  <c r="O10" i="2" s="1"/>
  <c r="L5" i="2"/>
  <c r="O5" i="2" s="1"/>
  <c r="G5" i="2"/>
  <c r="I10" i="1" l="1"/>
  <c r="M10" i="1"/>
  <c r="H10" i="1"/>
  <c r="N10" i="1" l="1"/>
  <c r="N11" i="1" l="1"/>
</calcChain>
</file>

<file path=xl/sharedStrings.xml><?xml version="1.0" encoding="utf-8"?>
<sst xmlns="http://schemas.openxmlformats.org/spreadsheetml/2006/main" count="52" uniqueCount="41">
  <si>
    <t>Заказчик</t>
  </si>
  <si>
    <t>Федеральное государственное бюджетное образовательное учреждение высшего образования «Санкт-Петербургский университет Государственной противопожарной службы Министерства Российской Федерации по делам гражданской обороны, чрезвычайным ситуациям и ликвидации последствий стихийных бедствий имени Героя Российской Федерации генерала армии Е.Н. Зиничева»</t>
  </si>
  <si>
    <t>Основные характеристики объекта закупки</t>
  </si>
  <si>
    <t>Изложены в Техническом задании</t>
  </si>
  <si>
    <t>Используемый метод определения НМЦК с обоснованием</t>
  </si>
  <si>
    <t xml:space="preserve"> Приказ Минздрава России от 15.05.2020 N 450н (ред. от 22.01.2025)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</t>
  </si>
  <si>
    <t>Расчет начальной (максимальной) цены договора</t>
  </si>
  <si>
    <t>№ п/п</t>
  </si>
  <si>
    <t>Наименование товара</t>
  </si>
  <si>
    <t>Ед. изм.</t>
  </si>
  <si>
    <t xml:space="preserve">Кол-во товара </t>
  </si>
  <si>
    <t>Реквизиты документов, использованных для определения НМЦК, источники информации</t>
  </si>
  <si>
    <t>Коэфф. вариации, %</t>
  </si>
  <si>
    <t>Средневзвешенное значение за ед. (руб.)
без учета НДС</t>
  </si>
  <si>
    <t>Ставка НДС, %</t>
  </si>
  <si>
    <t>НДС, руб.</t>
  </si>
  <si>
    <t>Цена единицы медицинского изделия (руб.)
с учетом НДС</t>
  </si>
  <si>
    <t>Стоимость, руб. с учетом НДС</t>
  </si>
  <si>
    <t>Среднеквадратичное отклонение, руб.</t>
  </si>
  <si>
    <t>КП №1;  без учета НДС</t>
  </si>
  <si>
    <t>КП №2; без учета НДС</t>
  </si>
  <si>
    <t>КП №3; без учета НДС</t>
  </si>
  <si>
    <t>Цена за ед.изм., руб.</t>
  </si>
  <si>
    <t>Общая цена (итого), руб.</t>
  </si>
  <si>
    <t>Дата подготовки обоснования НМЦК:</t>
  </si>
  <si>
    <t xml:space="preserve">Старший инспектор отдела 
организации контрактной работы 
(закупочной деятельности)
капитан внутренней службы </t>
  </si>
  <si>
    <t>А.Е. Дмитриев</t>
  </si>
  <si>
    <t>Цена с НДС</t>
  </si>
  <si>
    <t>Ставка НДС</t>
  </si>
  <si>
    <t>Результат</t>
  </si>
  <si>
    <t>КП 1</t>
  </si>
  <si>
    <t>КП 2</t>
  </si>
  <si>
    <t>Кол-во</t>
  </si>
  <si>
    <t>шт</t>
  </si>
  <si>
    <t>Работник контрактной службы:</t>
  </si>
  <si>
    <t>Начальник медицнской службы</t>
  </si>
  <si>
    <t>А.А. Амирбеков</t>
  </si>
  <si>
    <t xml:space="preserve">* На основании п.9 приказа 450н от 15.05.2020 (ред. от 22.01.2025) начальная цена единицы медицинского изделия (далее - НЦЕ), цена единицы медицинского изделия (далее - ЦЕМ) и (или) СРМ, и (или) СТО для медицинских изделий, не указанных в пунктах 2, 3 и 5 настоящего порядка, устанавливается как средневзвешенное значение (либо не более средневзвешенной цены) собранных заказчиком цен без учета НДС. </t>
  </si>
  <si>
    <t>Руководитель подразделения:</t>
  </si>
  <si>
    <t>ОБОСНОВАНИЕ НАЧАЛЬНОЙ (МАКСИМАЛЬНОЙ) ЦЕНЫ ДОГОВОРА
По поставке медицинских изделий (стол для физиотерапии с питанием от сети)</t>
  </si>
  <si>
    <t>Стол для физиотерапии с питанием от сети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</si>
</sst>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18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63"/>
      <name val="Calibri"/>
      <family val="2"/>
      <charset val="204"/>
    </font>
    <font>
      <i/>
      <sz val="10"/>
      <color indexed="23"/>
      <name val="Calibri"/>
      <family val="2"/>
      <charset val="204"/>
    </font>
    <font>
      <sz val="10"/>
      <color indexed="58"/>
      <name val="Calibri"/>
      <family val="2"/>
      <charset val="204"/>
    </font>
    <font>
      <sz val="10"/>
      <color indexed="19"/>
      <name val="Calibri"/>
      <family val="2"/>
      <charset val="204"/>
    </font>
    <font>
      <sz val="10"/>
      <color indexed="16"/>
      <name val="Calibri"/>
      <family val="2"/>
      <charset val="204"/>
    </font>
    <font>
      <b/>
      <sz val="10"/>
      <color indexed="9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1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Times New Roman"/>
      <family val="1"/>
    </font>
    <font>
      <b/>
      <sz val="11"/>
      <color rgb="FF000000"/>
      <name val="Times New Roman"/>
      <family val="1"/>
      <charset val="204"/>
    </font>
  </fonts>
  <fills count="22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8"/>
        <bgColor indexed="59"/>
      </patternFill>
    </fill>
    <fill>
      <patternFill patternType="solid">
        <fgColor indexed="23"/>
        <bgColor indexed="55"/>
      </patternFill>
    </fill>
    <fill>
      <patternFill patternType="solid">
        <fgColor indexed="41"/>
        <bgColor indexed="31"/>
      </patternFill>
    </fill>
    <fill>
      <patternFill patternType="solid">
        <fgColor indexed="24"/>
        <bgColor indexed="47"/>
      </patternFill>
    </fill>
    <fill>
      <patternFill patternType="solid">
        <fgColor indexed="16"/>
        <bgColor indexed="10"/>
      </patternFill>
    </fill>
    <fill>
      <patternFill patternType="solid">
        <fgColor indexed="26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5"/>
        <bgColor indexed="29"/>
      </patternFill>
    </fill>
    <fill>
      <patternFill patternType="solid">
        <fgColor indexed="47"/>
        <bgColor indexed="24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16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6">
    <xf numFmtId="0" fontId="0" fillId="0" borderId="0"/>
    <xf numFmtId="0" fontId="10" fillId="0" borderId="0"/>
    <xf numFmtId="0" fontId="11" fillId="3" borderId="0"/>
    <xf numFmtId="0" fontId="11" fillId="4" borderId="0"/>
    <xf numFmtId="0" fontId="10" fillId="5" borderId="0"/>
    <xf numFmtId="0" fontId="8" fillId="6" borderId="0"/>
    <xf numFmtId="0" fontId="9" fillId="7" borderId="0"/>
    <xf numFmtId="0" fontId="5" fillId="0" borderId="0"/>
    <xf numFmtId="0" fontId="6" fillId="2" borderId="0"/>
    <xf numFmtId="0" fontId="1" fillId="0" borderId="0"/>
    <xf numFmtId="0" fontId="2" fillId="0" borderId="0"/>
    <xf numFmtId="0" fontId="3" fillId="0" borderId="0"/>
    <xf numFmtId="0" fontId="7" fillId="8" borderId="0"/>
    <xf numFmtId="0" fontId="4" fillId="8" borderId="1"/>
    <xf numFmtId="0" fontId="12" fillId="0" borderId="0"/>
    <xf numFmtId="0" fontId="12" fillId="0" borderId="0"/>
    <xf numFmtId="0" fontId="8" fillId="0" borderId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0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4" fillId="8" borderId="1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2" fillId="11" borderId="1" applyNumberFormat="0" applyAlignment="0" applyProtection="0"/>
    <xf numFmtId="0" fontId="23" fillId="18" borderId="10" applyNumberFormat="0" applyAlignment="0" applyProtection="0"/>
    <xf numFmtId="0" fontId="24" fillId="18" borderId="1" applyNumberFormat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9" fillId="19" borderId="15" applyNumberFormat="0" applyAlignment="0" applyProtection="0"/>
    <xf numFmtId="0" fontId="30" fillId="0" borderId="0" applyNumberFormat="0" applyFill="0" applyBorder="0" applyAlignment="0" applyProtection="0"/>
    <xf numFmtId="0" fontId="31" fillId="20" borderId="0" applyNumberFormat="0" applyBorder="0" applyAlignment="0" applyProtection="0"/>
    <xf numFmtId="0" fontId="32" fillId="10" borderId="0" applyNumberFormat="0" applyBorder="0" applyAlignment="0" applyProtection="0"/>
    <xf numFmtId="0" fontId="33" fillId="0" borderId="0" applyNumberFormat="0" applyFill="0" applyBorder="0" applyAlignment="0" applyProtection="0"/>
    <xf numFmtId="0" fontId="12" fillId="8" borderId="16" applyNumberFormat="0" applyAlignment="0" applyProtection="0"/>
    <xf numFmtId="0" fontId="34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6" fillId="2" borderId="0" applyNumberFormat="0" applyBorder="0" applyAlignment="0" applyProtection="0"/>
  </cellStyleXfs>
  <cellXfs count="48">
    <xf numFmtId="0" fontId="0" fillId="0" borderId="0" xfId="0"/>
    <xf numFmtId="0" fontId="0" fillId="0" borderId="0" xfId="0" applyAlignment="1">
      <alignment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3" fontId="14" fillId="0" borderId="2" xfId="0" applyNumberFormat="1" applyFont="1" applyBorder="1" applyAlignment="1">
      <alignment horizontal="center" vertical="center" wrapText="1"/>
    </xf>
    <xf numFmtId="9" fontId="14" fillId="0" borderId="2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7" fillId="0" borderId="0" xfId="0" applyFont="1"/>
    <xf numFmtId="0" fontId="17" fillId="0" borderId="0" xfId="0" applyFont="1" applyAlignment="1">
      <alignment horizontal="left" vertical="center"/>
    </xf>
    <xf numFmtId="0" fontId="12" fillId="0" borderId="0" xfId="0" applyFont="1"/>
    <xf numFmtId="2" fontId="16" fillId="0" borderId="2" xfId="0" applyNumberFormat="1" applyFont="1" applyBorder="1" applyAlignment="1">
      <alignment horizontal="center" vertical="center"/>
    </xf>
    <xf numFmtId="0" fontId="17" fillId="0" borderId="0" xfId="0" applyFont="1" applyAlignment="1">
      <alignment horizontal="right"/>
    </xf>
    <xf numFmtId="4" fontId="20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1" fontId="17" fillId="0" borderId="2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4" fontId="16" fillId="9" borderId="2" xfId="0" applyNumberFormat="1" applyFont="1" applyFill="1" applyBorder="1" applyAlignment="1">
      <alignment horizontal="center" vertical="center"/>
    </xf>
    <xf numFmtId="4" fontId="17" fillId="0" borderId="2" xfId="0" applyNumberFormat="1" applyFont="1" applyBorder="1" applyAlignment="1">
      <alignment horizontal="center" vertical="center"/>
    </xf>
    <xf numFmtId="0" fontId="37" fillId="21" borderId="2" xfId="0" applyFont="1" applyFill="1" applyBorder="1" applyAlignment="1">
      <alignment horizontal="center" vertical="center" wrapText="1"/>
    </xf>
    <xf numFmtId="4" fontId="0" fillId="0" borderId="0" xfId="0" applyNumberFormat="1"/>
    <xf numFmtId="2" fontId="17" fillId="0" borderId="2" xfId="0" applyNumberFormat="1" applyFont="1" applyBorder="1" applyAlignment="1">
      <alignment horizontal="center" vertical="center"/>
    </xf>
    <xf numFmtId="2" fontId="0" fillId="0" borderId="0" xfId="0" applyNumberFormat="1"/>
    <xf numFmtId="0" fontId="13" fillId="0" borderId="0" xfId="0" applyFont="1" applyAlignment="1">
      <alignment horizontal="right" wrapText="1"/>
    </xf>
    <xf numFmtId="0" fontId="13" fillId="0" borderId="3" xfId="0" applyFont="1" applyBorder="1" applyAlignment="1">
      <alignment horizontal="right" wrapText="1"/>
    </xf>
    <xf numFmtId="4" fontId="20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38" fillId="0" borderId="0" xfId="0" applyFont="1"/>
    <xf numFmtId="0" fontId="14" fillId="0" borderId="2" xfId="0" applyFont="1" applyBorder="1" applyAlignment="1">
      <alignment horizontal="center" vertical="center" wrapText="1"/>
    </xf>
    <xf numFmtId="0" fontId="0" fillId="0" borderId="8" xfId="0" applyBorder="1"/>
    <xf numFmtId="0" fontId="0" fillId="0" borderId="5" xfId="0" applyBorder="1"/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7" fillId="0" borderId="0" xfId="0" applyFont="1" applyAlignment="1">
      <alignment horizontal="right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horizontal="left" vertical="center" wrapText="1"/>
    </xf>
    <xf numFmtId="0" fontId="13" fillId="0" borderId="4" xfId="0" applyFont="1" applyBorder="1" applyAlignment="1">
      <alignment horizontal="right" wrapText="1"/>
    </xf>
    <xf numFmtId="0" fontId="13" fillId="0" borderId="6" xfId="0" applyFont="1" applyBorder="1" applyAlignment="1">
      <alignment horizontal="right" wrapText="1"/>
    </xf>
    <xf numFmtId="0" fontId="0" fillId="0" borderId="6" xfId="0" applyBorder="1"/>
    <xf numFmtId="0" fontId="0" fillId="0" borderId="7" xfId="0" applyBorder="1"/>
    <xf numFmtId="0" fontId="17" fillId="0" borderId="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</cellXfs>
  <cellStyles count="56">
    <cellStyle name="Accent" xfId="1" xr:uid="{00000000-0005-0000-0000-000001000000}"/>
    <cellStyle name="Accent 1" xfId="2" xr:uid="{00000000-0005-0000-0000-000002000000}"/>
    <cellStyle name="Accent 1 2" xfId="18" xr:uid="{5B70E3F4-4287-4BD4-AB37-2A871C4C8007}"/>
    <cellStyle name="Accent 2" xfId="3" xr:uid="{00000000-0005-0000-0000-000003000000}"/>
    <cellStyle name="Accent 2 2" xfId="19" xr:uid="{0B585908-D726-4A7D-A9FB-DC94C48EB166}"/>
    <cellStyle name="Accent 3" xfId="4" xr:uid="{00000000-0005-0000-0000-000004000000}"/>
    <cellStyle name="Accent 3 2" xfId="20" xr:uid="{0ADE14AE-5D28-42DC-A01B-8F993C156D89}"/>
    <cellStyle name="Accent 4" xfId="17" xr:uid="{C8F3C833-DCCF-4EC7-AB1C-4A6C54388443}"/>
    <cellStyle name="Bad" xfId="5" xr:uid="{00000000-0005-0000-0000-000005000000}"/>
    <cellStyle name="Bad 2" xfId="21" xr:uid="{0066F051-7A82-4062-9A45-744FBF40DEA3}"/>
    <cellStyle name="Error" xfId="6" xr:uid="{00000000-0005-0000-0000-000006000000}"/>
    <cellStyle name="Error 2" xfId="22" xr:uid="{53191AB4-0473-44F9-8308-7103B77E2B1E}"/>
    <cellStyle name="Footnote" xfId="7" xr:uid="{00000000-0005-0000-0000-000007000000}"/>
    <cellStyle name="Footnote 2" xfId="23" xr:uid="{273D13AD-62E4-4F36-88C2-58553F1D377F}"/>
    <cellStyle name="Good" xfId="8" xr:uid="{00000000-0005-0000-0000-000008000000}"/>
    <cellStyle name="Good 2" xfId="24" xr:uid="{6F8474D6-EC21-48E4-AE00-4C46270EAFE6}"/>
    <cellStyle name="Heading" xfId="9" xr:uid="{00000000-0005-0000-0000-000009000000}"/>
    <cellStyle name="Heading 1" xfId="10" xr:uid="{00000000-0005-0000-0000-00000A000000}"/>
    <cellStyle name="Heading 1 2" xfId="26" xr:uid="{B6556C6C-6D20-446B-95B1-A75D34586AD3}"/>
    <cellStyle name="Heading 2" xfId="11" xr:uid="{00000000-0005-0000-0000-00000B000000}"/>
    <cellStyle name="Heading 2 2" xfId="27" xr:uid="{F276A681-C464-4596-9D38-5CF190588BDA}"/>
    <cellStyle name="Heading 3" xfId="25" xr:uid="{4B028E2E-B716-4ADC-965C-BAA1C8E1A434}"/>
    <cellStyle name="Neutral" xfId="12" xr:uid="{00000000-0005-0000-0000-00000C000000}"/>
    <cellStyle name="Neutral 2" xfId="28" xr:uid="{A6639FBC-E965-412B-80DC-BAF43EB26E7D}"/>
    <cellStyle name="Note" xfId="13" xr:uid="{00000000-0005-0000-0000-00000D000000}"/>
    <cellStyle name="Note 2" xfId="29" xr:uid="{F7F0F01B-C8FB-4197-9CDA-E717F55A6BD4}"/>
    <cellStyle name="Status" xfId="14" xr:uid="{00000000-0005-0000-0000-00000E000000}"/>
    <cellStyle name="Status 2" xfId="30" xr:uid="{99777616-2495-4814-B534-262AF98F1C8D}"/>
    <cellStyle name="Text" xfId="15" xr:uid="{00000000-0005-0000-0000-00000F000000}"/>
    <cellStyle name="Text 2" xfId="31" xr:uid="{479B9959-3D9D-4884-A5C2-E86D31C16AE4}"/>
    <cellStyle name="Warning" xfId="16" xr:uid="{00000000-0005-0000-0000-000010000000}"/>
    <cellStyle name="Warning 2" xfId="32" xr:uid="{314884E5-0368-44A3-B365-5A91299CCE32}"/>
    <cellStyle name="Акцент1 2" xfId="33" xr:uid="{B96CFC8E-A6BE-4701-AA7D-A36DC041D375}"/>
    <cellStyle name="Акцент2 2" xfId="34" xr:uid="{918F7AB8-103D-48A8-8C42-8AF682CE840D}"/>
    <cellStyle name="Акцент3 2" xfId="35" xr:uid="{FEA86ED9-D330-43D9-A8F5-27463A84A9F1}"/>
    <cellStyle name="Акцент4 2" xfId="36" xr:uid="{6D00E61D-E8F6-4352-BC37-272C93BE6B63}"/>
    <cellStyle name="Акцент5 2" xfId="37" xr:uid="{ED82EE8E-299D-4730-A2CC-3425576B0D3E}"/>
    <cellStyle name="Акцент6 2" xfId="38" xr:uid="{5CCDB9B4-647B-479D-A453-F511E1073AD9}"/>
    <cellStyle name="Ввод  2" xfId="39" xr:uid="{9CD66E25-507A-4F82-9DFD-AC368C66AA15}"/>
    <cellStyle name="Вывод 2" xfId="40" xr:uid="{59BB1E29-708D-4EEF-B812-140FA3385B8C}"/>
    <cellStyle name="Вычисление 2" xfId="41" xr:uid="{034163CD-2D66-4758-94FD-AB9C5FFEB1F6}"/>
    <cellStyle name="Заголовок 1 2" xfId="42" xr:uid="{5F5DC884-BD73-4950-9010-76E766EBB9A0}"/>
    <cellStyle name="Заголовок 2 2" xfId="43" xr:uid="{5A1A85EA-DFAE-402A-A47F-1A164725F367}"/>
    <cellStyle name="Заголовок 3 2" xfId="44" xr:uid="{09682AAA-F323-4283-9E70-3C3029134005}"/>
    <cellStyle name="Заголовок 4 2" xfId="45" xr:uid="{84A4F0D4-E859-49FE-93E5-A6C5F8C97A81}"/>
    <cellStyle name="Итог 2" xfId="46" xr:uid="{45DFE5CC-FEB9-4E31-9BAA-14DD682DEC54}"/>
    <cellStyle name="Контрольная ячейка 2" xfId="47" xr:uid="{715490C4-E07B-4077-BC8B-80B8D378422F}"/>
    <cellStyle name="Название 2" xfId="48" xr:uid="{9D70CE08-CDC0-4EDC-9571-0E92701ABE39}"/>
    <cellStyle name="Нейтральный 2" xfId="49" xr:uid="{93257063-1C64-466C-8738-376BDB393CA2}"/>
    <cellStyle name="Обычный" xfId="0" builtinId="0"/>
    <cellStyle name="Плохой 2" xfId="50" xr:uid="{F6A0DEEA-83F6-4800-932D-EC0228F54064}"/>
    <cellStyle name="Пояснение 2" xfId="51" xr:uid="{214B912E-9898-4DBE-A05E-C82E2B40B987}"/>
    <cellStyle name="Примечание 2" xfId="52" xr:uid="{829A89B8-B338-4B34-92B5-7DBEE9971181}"/>
    <cellStyle name="Связанная ячейка 2" xfId="53" xr:uid="{2D74C3B4-E800-4845-A8CD-AC9873C84CC1}"/>
    <cellStyle name="Текст предупреждения 2" xfId="54" xr:uid="{07AD5ED8-4EB5-4A06-902D-87C7D073277E}"/>
    <cellStyle name="Хороший 2" xfId="55" xr:uid="{0727B5F4-01F0-46C8-982E-EE902400DC2D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8000"/>
      <rgbColor rgb="00000080"/>
      <rgbColor rgb="00996600"/>
      <rgbColor rgb="00800080"/>
      <rgbColor rgb="00008080"/>
      <rgbColor rgb="00C0C0C0"/>
      <rgbColor rgb="00808080"/>
      <rgbColor rgb="00FFCCCC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DDDDD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6600"/>
      <rgbColor rgb="00212121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zoomScaleNormal="100" workbookViewId="0">
      <selection activeCell="A11" sqref="A11:M11"/>
    </sheetView>
  </sheetViews>
  <sheetFormatPr defaultColWidth="9" defaultRowHeight="15" x14ac:dyDescent="0.25"/>
  <cols>
    <col min="1" max="1" width="4.28515625" style="1" customWidth="1"/>
    <col min="2" max="2" width="14.7109375" style="1" customWidth="1"/>
    <col min="3" max="3" width="5" style="1" customWidth="1"/>
    <col min="4" max="4" width="6.28515625" style="1" customWidth="1"/>
    <col min="5" max="5" width="16" style="1" customWidth="1"/>
    <col min="6" max="6" width="14.28515625" style="1" customWidth="1"/>
    <col min="7" max="7" width="15" style="1" customWidth="1"/>
    <col min="8" max="8" width="8.85546875" customWidth="1"/>
    <col min="9" max="9" width="11.140625" customWidth="1"/>
    <col min="10" max="10" width="8" customWidth="1"/>
    <col min="12" max="12" width="10.28515625" customWidth="1"/>
    <col min="13" max="14" width="11.5703125" customWidth="1"/>
  </cols>
  <sheetData>
    <row r="1" spans="1:14" ht="36" customHeight="1" x14ac:dyDescent="0.25">
      <c r="A1" s="34" t="s">
        <v>39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55.5" customHeight="1" x14ac:dyDescent="0.25">
      <c r="A2" s="34" t="s">
        <v>0</v>
      </c>
      <c r="B2" s="37"/>
      <c r="C2" s="37"/>
      <c r="D2" s="37"/>
      <c r="E2" s="35" t="s">
        <v>1</v>
      </c>
      <c r="F2" s="35"/>
      <c r="G2" s="35"/>
      <c r="H2" s="35"/>
      <c r="I2" s="35"/>
      <c r="J2" s="35"/>
      <c r="K2" s="35"/>
      <c r="L2" s="35"/>
      <c r="M2" s="35"/>
      <c r="N2" s="35"/>
    </row>
    <row r="3" spans="1:14" ht="30" customHeight="1" x14ac:dyDescent="0.25">
      <c r="A3" s="34" t="s">
        <v>2</v>
      </c>
      <c r="B3" s="37"/>
      <c r="C3" s="37"/>
      <c r="D3" s="37"/>
      <c r="E3" s="35" t="s">
        <v>3</v>
      </c>
      <c r="F3" s="35"/>
      <c r="G3" s="35"/>
      <c r="H3" s="35"/>
      <c r="I3" s="35"/>
      <c r="J3" s="35"/>
      <c r="K3" s="35"/>
      <c r="L3" s="35"/>
      <c r="M3" s="35"/>
      <c r="N3" s="35"/>
    </row>
    <row r="4" spans="1:14" ht="49.5" customHeight="1" x14ac:dyDescent="0.25">
      <c r="A4" s="34" t="s">
        <v>4</v>
      </c>
      <c r="B4" s="37"/>
      <c r="C4" s="37"/>
      <c r="D4" s="37"/>
      <c r="E4" s="35" t="s">
        <v>5</v>
      </c>
      <c r="F4" s="35"/>
      <c r="G4" s="35"/>
      <c r="H4" s="35"/>
      <c r="I4" s="35"/>
      <c r="J4" s="35"/>
      <c r="K4" s="35"/>
      <c r="L4" s="35"/>
      <c r="M4" s="35"/>
      <c r="N4" s="35"/>
    </row>
    <row r="5" spans="1:14" ht="13.5" customHeight="1" x14ac:dyDescent="0.25">
      <c r="A5" s="36" t="s">
        <v>6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ht="24.75" customHeight="1" x14ac:dyDescent="0.25">
      <c r="A6" s="31" t="s">
        <v>7</v>
      </c>
      <c r="B6" s="31" t="s">
        <v>8</v>
      </c>
      <c r="C6" s="31" t="s">
        <v>9</v>
      </c>
      <c r="D6" s="31" t="s">
        <v>10</v>
      </c>
      <c r="E6" s="31" t="s">
        <v>11</v>
      </c>
      <c r="F6" s="43"/>
      <c r="G6" s="44"/>
      <c r="H6" s="31" t="s">
        <v>12</v>
      </c>
      <c r="I6" s="31" t="s">
        <v>13</v>
      </c>
      <c r="J6" s="31" t="s">
        <v>14</v>
      </c>
      <c r="K6" s="31" t="s">
        <v>15</v>
      </c>
      <c r="L6" s="31" t="s">
        <v>16</v>
      </c>
      <c r="M6" s="31" t="s">
        <v>18</v>
      </c>
      <c r="N6" s="31" t="s">
        <v>17</v>
      </c>
    </row>
    <row r="7" spans="1:14" ht="33.6" customHeight="1" x14ac:dyDescent="0.25">
      <c r="A7" s="32"/>
      <c r="B7" s="32"/>
      <c r="C7" s="32"/>
      <c r="D7" s="32"/>
      <c r="E7" s="6" t="s">
        <v>19</v>
      </c>
      <c r="F7" s="2" t="s">
        <v>20</v>
      </c>
      <c r="G7" s="2" t="s">
        <v>21</v>
      </c>
      <c r="H7" s="32"/>
      <c r="I7" s="32"/>
      <c r="J7" s="32"/>
      <c r="K7" s="32"/>
      <c r="L7" s="32"/>
      <c r="M7" s="32"/>
      <c r="N7" s="32"/>
    </row>
    <row r="8" spans="1:14" ht="24.75" customHeight="1" x14ac:dyDescent="0.25">
      <c r="A8" s="33"/>
      <c r="B8" s="33"/>
      <c r="C8" s="33"/>
      <c r="D8" s="33"/>
      <c r="E8" s="2" t="s">
        <v>22</v>
      </c>
      <c r="F8" s="2" t="s">
        <v>22</v>
      </c>
      <c r="G8" s="2" t="s">
        <v>22</v>
      </c>
      <c r="H8" s="33"/>
      <c r="I8" s="33"/>
      <c r="J8" s="33"/>
      <c r="K8" s="33"/>
      <c r="L8" s="33"/>
      <c r="M8" s="33"/>
      <c r="N8" s="33"/>
    </row>
    <row r="9" spans="1:14" ht="15" customHeight="1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2">
        <v>6</v>
      </c>
      <c r="G9" s="2">
        <v>7</v>
      </c>
      <c r="H9" s="2">
        <v>8</v>
      </c>
      <c r="I9" s="2">
        <v>9</v>
      </c>
      <c r="J9" s="7">
        <v>10</v>
      </c>
      <c r="K9" s="2">
        <v>11</v>
      </c>
      <c r="L9" s="2">
        <v>12</v>
      </c>
      <c r="M9" s="2">
        <v>14</v>
      </c>
      <c r="N9" s="2">
        <v>13</v>
      </c>
    </row>
    <row r="10" spans="1:14" ht="52.5" customHeight="1" x14ac:dyDescent="0.25">
      <c r="A10" s="2">
        <v>1</v>
      </c>
      <c r="B10" s="22" t="s">
        <v>40</v>
      </c>
      <c r="C10" s="3" t="s">
        <v>33</v>
      </c>
      <c r="D10" s="8">
        <v>8</v>
      </c>
      <c r="E10" s="4">
        <v>31967.21</v>
      </c>
      <c r="F10" s="4">
        <v>27293.439999999999</v>
      </c>
      <c r="G10" s="4">
        <v>21592.89</v>
      </c>
      <c r="H10" s="5">
        <f t="shared" ref="H10" si="0">(STDEV(E10,F10,G10)/AVERAGE(E10,F10,G10))*100</f>
        <v>19.277900793199816</v>
      </c>
      <c r="I10" s="4">
        <f>ROUNDDOWN(AVERAGE(E10,F10,G10),2)</f>
        <v>26951.18</v>
      </c>
      <c r="J10" s="9">
        <v>0.22</v>
      </c>
      <c r="K10" s="5">
        <f>MIN(E10:G10)*J10</f>
        <v>4750.4358000000002</v>
      </c>
      <c r="L10" s="20">
        <f>ROUND(MIN(E10:G10)+K10,2)</f>
        <v>26343.33</v>
      </c>
      <c r="M10" s="14">
        <f t="shared" ref="M10" si="1">IFERROR(STDEV(E10:G10),"")</f>
        <v>5195.6217429967101</v>
      </c>
      <c r="N10" s="5">
        <f>D10*L10</f>
        <v>210746.64</v>
      </c>
    </row>
    <row r="11" spans="1:14" ht="15.75" customHeight="1" x14ac:dyDescent="0.25">
      <c r="A11" s="41" t="s">
        <v>23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16">
        <f>SUM(N10:N10)</f>
        <v>210746.64</v>
      </c>
    </row>
    <row r="12" spans="1:14" ht="7.5" customHeight="1" x14ac:dyDescent="0.25">
      <c r="A12" s="26"/>
      <c r="B12" s="26"/>
      <c r="C12" s="26"/>
      <c r="D12" s="26"/>
      <c r="E12" s="26"/>
      <c r="F12" s="27"/>
      <c r="G12" s="26"/>
      <c r="H12" s="26"/>
      <c r="I12" s="26"/>
      <c r="J12" s="26"/>
      <c r="K12" s="26"/>
      <c r="L12" s="26"/>
      <c r="M12" s="26"/>
      <c r="N12" s="28"/>
    </row>
    <row r="13" spans="1:14" ht="50.25" customHeight="1" x14ac:dyDescent="0.25">
      <c r="A13" s="39" t="s">
        <v>37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</row>
    <row r="14" spans="1:14" ht="20.25" customHeight="1" x14ac:dyDescent="0.25">
      <c r="A14" s="39" t="s">
        <v>24</v>
      </c>
      <c r="B14" s="37"/>
      <c r="C14" s="37"/>
      <c r="D14" s="37"/>
      <c r="E14" s="37"/>
      <c r="F14" s="37"/>
      <c r="G14" s="10"/>
      <c r="H14" s="11"/>
      <c r="I14" s="11"/>
      <c r="J14" s="11"/>
      <c r="K14" s="11"/>
      <c r="L14" s="11"/>
      <c r="M14" s="11"/>
    </row>
    <row r="15" spans="1:14" ht="15" customHeight="1" x14ac:dyDescent="0.25">
      <c r="A15" s="29" t="s">
        <v>34</v>
      </c>
      <c r="B15" s="12"/>
      <c r="C15" s="10"/>
      <c r="D15" s="10"/>
      <c r="E15" s="10"/>
      <c r="F15" s="10"/>
      <c r="G15" s="10"/>
      <c r="H15" s="11"/>
      <c r="I15" s="11"/>
      <c r="J15" s="11"/>
      <c r="K15" s="11"/>
      <c r="L15" s="11"/>
      <c r="M15" s="11"/>
    </row>
    <row r="16" spans="1:14" ht="62.25" customHeight="1" x14ac:dyDescent="0.25">
      <c r="A16" s="40" t="s">
        <v>25</v>
      </c>
      <c r="B16" s="37"/>
      <c r="C16" s="37"/>
      <c r="D16" s="37"/>
      <c r="E16" s="37"/>
      <c r="F16" s="10"/>
      <c r="G16" s="10"/>
      <c r="H16" s="11"/>
      <c r="I16" s="11"/>
      <c r="J16" s="11"/>
      <c r="K16" s="11"/>
      <c r="L16" s="15"/>
      <c r="M16" s="13"/>
      <c r="N16" s="15" t="s">
        <v>26</v>
      </c>
    </row>
    <row r="17" spans="1:15" ht="19.5" customHeight="1" x14ac:dyDescent="0.25">
      <c r="A17" s="30" t="s">
        <v>38</v>
      </c>
    </row>
    <row r="18" spans="1:15" x14ac:dyDescent="0.25">
      <c r="A18" s="11" t="s">
        <v>35</v>
      </c>
      <c r="B18" s="10"/>
      <c r="C18" s="10"/>
      <c r="D18" s="10"/>
      <c r="E18" s="10"/>
      <c r="F18" s="10"/>
      <c r="G18" s="10"/>
      <c r="H18" s="11"/>
      <c r="I18" s="11"/>
      <c r="J18" s="11"/>
      <c r="K18" s="11"/>
      <c r="L18" s="11"/>
      <c r="M18" s="38" t="s">
        <v>36</v>
      </c>
      <c r="N18" s="38"/>
      <c r="O18" s="11"/>
    </row>
  </sheetData>
  <mergeCells count="25">
    <mergeCell ref="M18:N18"/>
    <mergeCell ref="A13:N13"/>
    <mergeCell ref="N6:N8"/>
    <mergeCell ref="J6:J8"/>
    <mergeCell ref="A6:A8"/>
    <mergeCell ref="L6:L8"/>
    <mergeCell ref="A16:E16"/>
    <mergeCell ref="H6:H8"/>
    <mergeCell ref="B6:B8"/>
    <mergeCell ref="C6:C8"/>
    <mergeCell ref="A14:F14"/>
    <mergeCell ref="A11:M11"/>
    <mergeCell ref="D6:D8"/>
    <mergeCell ref="M6:M8"/>
    <mergeCell ref="E6:G6"/>
    <mergeCell ref="I6:I8"/>
    <mergeCell ref="K6:K8"/>
    <mergeCell ref="A1:N1"/>
    <mergeCell ref="E2:N2"/>
    <mergeCell ref="E3:N3"/>
    <mergeCell ref="E4:N4"/>
    <mergeCell ref="A5:N5"/>
    <mergeCell ref="A3:D3"/>
    <mergeCell ref="A2:D2"/>
    <mergeCell ref="A4:D4"/>
  </mergeCells>
  <pageMargins left="0.39370078740157483" right="0.19685039370078741" top="0.55118110236220474" bottom="0.55118110236220474" header="0.51181102362204722" footer="0.51181102362204722"/>
  <pageSetup paperSize="9" scale="95" firstPageNumber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O29"/>
  <sheetViews>
    <sheetView topLeftCell="D2" workbookViewId="0">
      <selection activeCell="M9" sqref="M9"/>
    </sheetView>
  </sheetViews>
  <sheetFormatPr defaultRowHeight="15" x14ac:dyDescent="0.25"/>
  <cols>
    <col min="1" max="1" width="8.85546875" customWidth="1"/>
    <col min="2" max="2" width="11" customWidth="1"/>
    <col min="3" max="3" width="13" style="23" customWidth="1"/>
    <col min="4" max="4" width="14.42578125" customWidth="1"/>
    <col min="5" max="5" width="11.85546875" customWidth="1"/>
    <col min="6" max="7" width="14.5703125" customWidth="1"/>
    <col min="8" max="8" width="14.28515625" style="25" customWidth="1"/>
    <col min="9" max="9" width="13.140625" customWidth="1"/>
    <col min="10" max="11" width="14" customWidth="1"/>
    <col min="12" max="12" width="14.85546875" customWidth="1"/>
    <col min="13" max="13" width="14.7109375" style="25" customWidth="1"/>
    <col min="14" max="14" width="14.85546875" customWidth="1"/>
    <col min="15" max="15" width="14.28515625" customWidth="1"/>
  </cols>
  <sheetData>
    <row r="3" spans="1:15" x14ac:dyDescent="0.25">
      <c r="B3" s="45" t="s">
        <v>30</v>
      </c>
      <c r="C3" s="46"/>
      <c r="D3" s="46"/>
      <c r="E3" s="47"/>
      <c r="F3" s="11"/>
      <c r="G3" s="45" t="s">
        <v>31</v>
      </c>
      <c r="H3" s="46"/>
      <c r="I3" s="46"/>
      <c r="J3" s="47"/>
      <c r="K3" s="19"/>
      <c r="L3" s="45" t="s">
        <v>31</v>
      </c>
      <c r="M3" s="46"/>
      <c r="N3" s="46"/>
      <c r="O3" s="47"/>
    </row>
    <row r="4" spans="1:15" x14ac:dyDescent="0.25">
      <c r="B4" s="17" t="s">
        <v>32</v>
      </c>
      <c r="C4" s="21" t="s">
        <v>27</v>
      </c>
      <c r="D4" s="17" t="s">
        <v>28</v>
      </c>
      <c r="E4" s="17" t="s">
        <v>29</v>
      </c>
      <c r="F4" s="11"/>
      <c r="G4" s="17" t="s">
        <v>32</v>
      </c>
      <c r="H4" s="24" t="s">
        <v>27</v>
      </c>
      <c r="I4" s="17" t="s">
        <v>28</v>
      </c>
      <c r="J4" s="17" t="s">
        <v>29</v>
      </c>
      <c r="K4" s="19"/>
      <c r="L4" s="17" t="s">
        <v>32</v>
      </c>
      <c r="M4" s="24" t="s">
        <v>27</v>
      </c>
      <c r="N4" s="17" t="s">
        <v>28</v>
      </c>
      <c r="O4" s="17" t="s">
        <v>29</v>
      </c>
    </row>
    <row r="5" spans="1:15" x14ac:dyDescent="0.25">
      <c r="A5">
        <v>1</v>
      </c>
      <c r="B5" s="17">
        <v>1</v>
      </c>
      <c r="C5" s="21">
        <v>450</v>
      </c>
      <c r="D5" s="18">
        <v>5</v>
      </c>
      <c r="E5" s="17">
        <f>ROUND((C5/B5)/(1+D5/100),2)</f>
        <v>428.57</v>
      </c>
      <c r="F5" s="11"/>
      <c r="G5" s="17">
        <f>B5</f>
        <v>1</v>
      </c>
      <c r="H5" s="24">
        <v>423</v>
      </c>
      <c r="I5" s="18">
        <v>5</v>
      </c>
      <c r="J5" s="17">
        <f>ROUNDDOWN((H5/G5)/(1+I5/100),2)</f>
        <v>402.85</v>
      </c>
      <c r="K5" s="19"/>
      <c r="L5" s="17">
        <f>B5</f>
        <v>1</v>
      </c>
      <c r="M5" s="24">
        <v>397.62</v>
      </c>
      <c r="N5" s="18">
        <v>5</v>
      </c>
      <c r="O5" s="17">
        <f>ROUND((M5/L5)/(1+N5/100),2)</f>
        <v>378.69</v>
      </c>
    </row>
    <row r="6" spans="1:15" x14ac:dyDescent="0.25">
      <c r="A6">
        <v>2</v>
      </c>
      <c r="B6" s="17">
        <v>1</v>
      </c>
      <c r="C6" s="21">
        <v>600</v>
      </c>
      <c r="D6" s="18">
        <v>5</v>
      </c>
      <c r="E6" s="17">
        <f t="shared" ref="E6:E29" si="0">ROUND((C6/B6)/(1+D6/100),2)</f>
        <v>571.42999999999995</v>
      </c>
      <c r="F6" s="11"/>
      <c r="G6" s="17">
        <f t="shared" ref="G6:G29" si="1">B6</f>
        <v>1</v>
      </c>
      <c r="H6" s="24">
        <v>564</v>
      </c>
      <c r="I6" s="18">
        <v>5</v>
      </c>
      <c r="J6" s="17">
        <f t="shared" ref="J6:J29" si="2">ROUND((H6/G6)/(1+I6/100),2)</f>
        <v>537.14</v>
      </c>
      <c r="K6" s="19"/>
      <c r="L6" s="17">
        <f t="shared" ref="L6:L29" si="3">B6</f>
        <v>1</v>
      </c>
      <c r="M6" s="24">
        <v>530.16</v>
      </c>
      <c r="N6" s="18">
        <v>5</v>
      </c>
      <c r="O6" s="17">
        <f t="shared" ref="O6:O29" si="4">ROUND((M6/L6)/(1+N6/100),2)</f>
        <v>504.91</v>
      </c>
    </row>
    <row r="7" spans="1:15" x14ac:dyDescent="0.25">
      <c r="A7">
        <v>3</v>
      </c>
      <c r="B7" s="17">
        <v>1</v>
      </c>
      <c r="C7" s="21">
        <v>900</v>
      </c>
      <c r="D7" s="18">
        <v>5</v>
      </c>
      <c r="E7" s="17">
        <f t="shared" si="0"/>
        <v>857.14</v>
      </c>
      <c r="F7" s="11"/>
      <c r="G7" s="17">
        <f t="shared" si="1"/>
        <v>1</v>
      </c>
      <c r="H7" s="24">
        <v>846</v>
      </c>
      <c r="I7" s="18">
        <v>5</v>
      </c>
      <c r="J7" s="17">
        <f t="shared" si="2"/>
        <v>805.71</v>
      </c>
      <c r="K7" s="19"/>
      <c r="L7" s="17">
        <f t="shared" si="3"/>
        <v>1</v>
      </c>
      <c r="M7" s="24">
        <v>795.24</v>
      </c>
      <c r="N7" s="18">
        <v>5</v>
      </c>
      <c r="O7" s="17">
        <f t="shared" si="4"/>
        <v>757.37</v>
      </c>
    </row>
    <row r="8" spans="1:15" x14ac:dyDescent="0.25">
      <c r="A8">
        <v>4</v>
      </c>
      <c r="B8" s="17">
        <v>1</v>
      </c>
      <c r="C8" s="21">
        <v>620</v>
      </c>
      <c r="D8" s="18">
        <v>5</v>
      </c>
      <c r="E8" s="17">
        <f t="shared" si="0"/>
        <v>590.48</v>
      </c>
      <c r="F8" s="11"/>
      <c r="G8" s="17">
        <f t="shared" si="1"/>
        <v>1</v>
      </c>
      <c r="H8" s="24">
        <v>585.79999999999995</v>
      </c>
      <c r="I8" s="18">
        <v>5</v>
      </c>
      <c r="J8" s="17">
        <f t="shared" si="2"/>
        <v>557.9</v>
      </c>
      <c r="K8" s="19"/>
      <c r="L8" s="17">
        <f t="shared" si="3"/>
        <v>1</v>
      </c>
      <c r="M8" s="24">
        <v>547.83000000000004</v>
      </c>
      <c r="N8" s="18">
        <v>5</v>
      </c>
      <c r="O8" s="17">
        <f t="shared" si="4"/>
        <v>521.74</v>
      </c>
    </row>
    <row r="9" spans="1:15" x14ac:dyDescent="0.25">
      <c r="A9">
        <v>5</v>
      </c>
      <c r="B9" s="17"/>
      <c r="C9" s="21"/>
      <c r="D9" s="18">
        <v>5</v>
      </c>
      <c r="E9" s="17" t="e">
        <f t="shared" si="0"/>
        <v>#DIV/0!</v>
      </c>
      <c r="F9" s="11"/>
      <c r="G9" s="17">
        <f t="shared" si="1"/>
        <v>0</v>
      </c>
      <c r="H9" s="24"/>
      <c r="I9" s="18">
        <v>5</v>
      </c>
      <c r="J9" s="17" t="e">
        <f t="shared" si="2"/>
        <v>#DIV/0!</v>
      </c>
      <c r="K9" s="19"/>
      <c r="L9" s="17">
        <f t="shared" si="3"/>
        <v>0</v>
      </c>
      <c r="M9" s="24"/>
      <c r="N9" s="18">
        <v>5</v>
      </c>
      <c r="O9" s="17" t="e">
        <f t="shared" si="4"/>
        <v>#DIV/0!</v>
      </c>
    </row>
    <row r="10" spans="1:15" x14ac:dyDescent="0.25">
      <c r="A10">
        <v>6</v>
      </c>
      <c r="B10" s="17"/>
      <c r="C10" s="21"/>
      <c r="D10" s="18">
        <v>5</v>
      </c>
      <c r="E10" s="17" t="e">
        <f t="shared" si="0"/>
        <v>#DIV/0!</v>
      </c>
      <c r="F10" s="11"/>
      <c r="G10" s="17">
        <f t="shared" si="1"/>
        <v>0</v>
      </c>
      <c r="H10" s="24"/>
      <c r="I10" s="18">
        <v>5</v>
      </c>
      <c r="J10" s="17" t="e">
        <f t="shared" si="2"/>
        <v>#DIV/0!</v>
      </c>
      <c r="K10" s="19"/>
      <c r="L10" s="17">
        <f t="shared" si="3"/>
        <v>0</v>
      </c>
      <c r="M10" s="24"/>
      <c r="N10" s="18">
        <v>5</v>
      </c>
      <c r="O10" s="17" t="e">
        <f t="shared" si="4"/>
        <v>#DIV/0!</v>
      </c>
    </row>
    <row r="11" spans="1:15" x14ac:dyDescent="0.25">
      <c r="A11">
        <v>7</v>
      </c>
      <c r="B11" s="17"/>
      <c r="C11" s="21"/>
      <c r="D11" s="18">
        <v>5</v>
      </c>
      <c r="E11" s="17" t="e">
        <f t="shared" si="0"/>
        <v>#DIV/0!</v>
      </c>
      <c r="F11" s="11"/>
      <c r="G11" s="17">
        <f t="shared" si="1"/>
        <v>0</v>
      </c>
      <c r="H11" s="24"/>
      <c r="I11" s="18">
        <v>5</v>
      </c>
      <c r="J11" s="17" t="e">
        <f t="shared" si="2"/>
        <v>#DIV/0!</v>
      </c>
      <c r="K11" s="19"/>
      <c r="L11" s="17">
        <f t="shared" si="3"/>
        <v>0</v>
      </c>
      <c r="M11" s="24"/>
      <c r="N11" s="18">
        <v>5</v>
      </c>
      <c r="O11" s="17" t="e">
        <f t="shared" si="4"/>
        <v>#DIV/0!</v>
      </c>
    </row>
    <row r="12" spans="1:15" x14ac:dyDescent="0.25">
      <c r="A12">
        <v>8</v>
      </c>
      <c r="B12" s="17"/>
      <c r="C12" s="21"/>
      <c r="D12" s="18">
        <v>5</v>
      </c>
      <c r="E12" s="17" t="e">
        <f t="shared" si="0"/>
        <v>#DIV/0!</v>
      </c>
      <c r="F12" s="11"/>
      <c r="G12" s="17">
        <f t="shared" si="1"/>
        <v>0</v>
      </c>
      <c r="H12" s="24"/>
      <c r="I12" s="18">
        <v>5</v>
      </c>
      <c r="J12" s="17" t="e">
        <f t="shared" si="2"/>
        <v>#DIV/0!</v>
      </c>
      <c r="K12" s="19"/>
      <c r="L12" s="17">
        <f t="shared" si="3"/>
        <v>0</v>
      </c>
      <c r="M12" s="24"/>
      <c r="N12" s="18">
        <v>5</v>
      </c>
      <c r="O12" s="17" t="e">
        <f t="shared" si="4"/>
        <v>#DIV/0!</v>
      </c>
    </row>
    <row r="13" spans="1:15" x14ac:dyDescent="0.25">
      <c r="A13">
        <v>9</v>
      </c>
      <c r="B13" s="17"/>
      <c r="C13" s="21"/>
      <c r="D13" s="18">
        <v>5</v>
      </c>
      <c r="E13" s="17" t="e">
        <f t="shared" si="0"/>
        <v>#DIV/0!</v>
      </c>
      <c r="F13" s="11"/>
      <c r="G13" s="17">
        <f t="shared" si="1"/>
        <v>0</v>
      </c>
      <c r="H13" s="24"/>
      <c r="I13" s="18">
        <v>5</v>
      </c>
      <c r="J13" s="17" t="e">
        <f t="shared" si="2"/>
        <v>#DIV/0!</v>
      </c>
      <c r="K13" s="19"/>
      <c r="L13" s="17">
        <f t="shared" si="3"/>
        <v>0</v>
      </c>
      <c r="M13" s="24"/>
      <c r="N13" s="18">
        <v>5</v>
      </c>
      <c r="O13" s="17" t="e">
        <f t="shared" si="4"/>
        <v>#DIV/0!</v>
      </c>
    </row>
    <row r="14" spans="1:15" x14ac:dyDescent="0.25">
      <c r="A14">
        <v>10</v>
      </c>
      <c r="B14" s="17"/>
      <c r="C14" s="21"/>
      <c r="D14" s="18">
        <v>5</v>
      </c>
      <c r="E14" s="17" t="e">
        <f t="shared" si="0"/>
        <v>#DIV/0!</v>
      </c>
      <c r="F14" s="11"/>
      <c r="G14" s="17">
        <f t="shared" si="1"/>
        <v>0</v>
      </c>
      <c r="H14" s="24"/>
      <c r="I14" s="18">
        <v>5</v>
      </c>
      <c r="J14" s="17" t="e">
        <f t="shared" si="2"/>
        <v>#DIV/0!</v>
      </c>
      <c r="K14" s="19"/>
      <c r="L14" s="17">
        <f t="shared" si="3"/>
        <v>0</v>
      </c>
      <c r="M14" s="24"/>
      <c r="N14" s="18">
        <v>5</v>
      </c>
      <c r="O14" s="17" t="e">
        <f t="shared" si="4"/>
        <v>#DIV/0!</v>
      </c>
    </row>
    <row r="15" spans="1:15" x14ac:dyDescent="0.25">
      <c r="A15">
        <v>11</v>
      </c>
      <c r="B15" s="17"/>
      <c r="C15" s="21"/>
      <c r="D15" s="18">
        <v>5</v>
      </c>
      <c r="E15" s="17" t="e">
        <f t="shared" si="0"/>
        <v>#DIV/0!</v>
      </c>
      <c r="F15" s="11"/>
      <c r="G15" s="17">
        <f t="shared" si="1"/>
        <v>0</v>
      </c>
      <c r="H15" s="24"/>
      <c r="I15" s="18">
        <v>5</v>
      </c>
      <c r="J15" s="17" t="e">
        <f t="shared" si="2"/>
        <v>#DIV/0!</v>
      </c>
      <c r="K15" s="19"/>
      <c r="L15" s="17">
        <f t="shared" si="3"/>
        <v>0</v>
      </c>
      <c r="M15" s="24"/>
      <c r="N15" s="18">
        <v>5</v>
      </c>
      <c r="O15" s="17" t="e">
        <f t="shared" si="4"/>
        <v>#DIV/0!</v>
      </c>
    </row>
    <row r="16" spans="1:15" x14ac:dyDescent="0.25">
      <c r="A16">
        <v>12</v>
      </c>
      <c r="B16" s="17"/>
      <c r="C16" s="21"/>
      <c r="D16" s="18">
        <v>5</v>
      </c>
      <c r="E16" s="17" t="e">
        <f t="shared" si="0"/>
        <v>#DIV/0!</v>
      </c>
      <c r="F16" s="11"/>
      <c r="G16" s="17">
        <f t="shared" si="1"/>
        <v>0</v>
      </c>
      <c r="H16" s="24"/>
      <c r="I16" s="18">
        <v>5</v>
      </c>
      <c r="J16" s="17" t="e">
        <f t="shared" si="2"/>
        <v>#DIV/0!</v>
      </c>
      <c r="K16" s="19"/>
      <c r="L16" s="17">
        <f t="shared" si="3"/>
        <v>0</v>
      </c>
      <c r="M16" s="24"/>
      <c r="N16" s="18">
        <v>5</v>
      </c>
      <c r="O16" s="17" t="e">
        <f t="shared" si="4"/>
        <v>#DIV/0!</v>
      </c>
    </row>
    <row r="17" spans="1:15" x14ac:dyDescent="0.25">
      <c r="A17">
        <v>13</v>
      </c>
      <c r="B17" s="17"/>
      <c r="C17" s="21"/>
      <c r="D17" s="18">
        <v>5</v>
      </c>
      <c r="E17" s="17" t="e">
        <f t="shared" si="0"/>
        <v>#DIV/0!</v>
      </c>
      <c r="F17" s="11"/>
      <c r="G17" s="17">
        <f t="shared" si="1"/>
        <v>0</v>
      </c>
      <c r="H17" s="24"/>
      <c r="I17" s="18">
        <v>5</v>
      </c>
      <c r="J17" s="17" t="e">
        <f t="shared" si="2"/>
        <v>#DIV/0!</v>
      </c>
      <c r="K17" s="19"/>
      <c r="L17" s="17">
        <f t="shared" si="3"/>
        <v>0</v>
      </c>
      <c r="M17" s="24"/>
      <c r="N17" s="18">
        <v>5</v>
      </c>
      <c r="O17" s="17" t="e">
        <f t="shared" si="4"/>
        <v>#DIV/0!</v>
      </c>
    </row>
    <row r="18" spans="1:15" x14ac:dyDescent="0.25">
      <c r="A18">
        <v>14</v>
      </c>
      <c r="B18" s="17"/>
      <c r="C18" s="21"/>
      <c r="D18" s="18">
        <v>5</v>
      </c>
      <c r="E18" s="17" t="e">
        <f t="shared" si="0"/>
        <v>#DIV/0!</v>
      </c>
      <c r="F18" s="11"/>
      <c r="G18" s="17">
        <f t="shared" si="1"/>
        <v>0</v>
      </c>
      <c r="H18" s="24"/>
      <c r="I18" s="18">
        <v>5</v>
      </c>
      <c r="J18" s="17" t="e">
        <f t="shared" si="2"/>
        <v>#DIV/0!</v>
      </c>
      <c r="K18" s="19"/>
      <c r="L18" s="17">
        <f t="shared" si="3"/>
        <v>0</v>
      </c>
      <c r="M18" s="24"/>
      <c r="N18" s="18">
        <v>5</v>
      </c>
      <c r="O18" s="17" t="e">
        <f t="shared" si="4"/>
        <v>#DIV/0!</v>
      </c>
    </row>
    <row r="19" spans="1:15" x14ac:dyDescent="0.25">
      <c r="A19">
        <v>15</v>
      </c>
      <c r="B19" s="17"/>
      <c r="C19" s="21"/>
      <c r="D19" s="18">
        <v>5</v>
      </c>
      <c r="E19" s="17" t="e">
        <f t="shared" si="0"/>
        <v>#DIV/0!</v>
      </c>
      <c r="F19" s="11"/>
      <c r="G19" s="17">
        <f t="shared" si="1"/>
        <v>0</v>
      </c>
      <c r="H19" s="24"/>
      <c r="I19" s="18">
        <v>5</v>
      </c>
      <c r="J19" s="17" t="e">
        <f t="shared" si="2"/>
        <v>#DIV/0!</v>
      </c>
      <c r="K19" s="19"/>
      <c r="L19" s="17">
        <f t="shared" si="3"/>
        <v>0</v>
      </c>
      <c r="M19" s="24"/>
      <c r="N19" s="18">
        <v>5</v>
      </c>
      <c r="O19" s="17" t="e">
        <f t="shared" si="4"/>
        <v>#DIV/0!</v>
      </c>
    </row>
    <row r="20" spans="1:15" x14ac:dyDescent="0.25">
      <c r="A20">
        <v>16</v>
      </c>
      <c r="B20" s="17"/>
      <c r="C20" s="21"/>
      <c r="D20" s="18">
        <v>5</v>
      </c>
      <c r="E20" s="17" t="e">
        <f t="shared" si="0"/>
        <v>#DIV/0!</v>
      </c>
      <c r="F20" s="11"/>
      <c r="G20" s="17">
        <f t="shared" si="1"/>
        <v>0</v>
      </c>
      <c r="H20" s="24"/>
      <c r="I20" s="18">
        <v>5</v>
      </c>
      <c r="J20" s="17" t="e">
        <f t="shared" si="2"/>
        <v>#DIV/0!</v>
      </c>
      <c r="K20" s="19"/>
      <c r="L20" s="17">
        <f t="shared" si="3"/>
        <v>0</v>
      </c>
      <c r="M20" s="24"/>
      <c r="N20" s="18">
        <v>5</v>
      </c>
      <c r="O20" s="17" t="e">
        <f t="shared" si="4"/>
        <v>#DIV/0!</v>
      </c>
    </row>
    <row r="21" spans="1:15" x14ac:dyDescent="0.25">
      <c r="A21">
        <v>17</v>
      </c>
      <c r="B21" s="17"/>
      <c r="C21" s="21"/>
      <c r="D21" s="18">
        <v>5</v>
      </c>
      <c r="E21" s="17" t="e">
        <f t="shared" si="0"/>
        <v>#DIV/0!</v>
      </c>
      <c r="F21" s="11"/>
      <c r="G21" s="17">
        <f t="shared" si="1"/>
        <v>0</v>
      </c>
      <c r="H21" s="24"/>
      <c r="I21" s="18">
        <v>5</v>
      </c>
      <c r="J21" s="17" t="e">
        <f t="shared" si="2"/>
        <v>#DIV/0!</v>
      </c>
      <c r="K21" s="19"/>
      <c r="L21" s="17">
        <f t="shared" si="3"/>
        <v>0</v>
      </c>
      <c r="M21" s="24"/>
      <c r="N21" s="18">
        <v>5</v>
      </c>
      <c r="O21" s="17" t="e">
        <f t="shared" si="4"/>
        <v>#DIV/0!</v>
      </c>
    </row>
    <row r="22" spans="1:15" x14ac:dyDescent="0.25">
      <c r="A22">
        <v>18</v>
      </c>
      <c r="B22" s="17"/>
      <c r="C22" s="21"/>
      <c r="D22" s="18">
        <v>5</v>
      </c>
      <c r="E22" s="17" t="e">
        <f t="shared" si="0"/>
        <v>#DIV/0!</v>
      </c>
      <c r="F22" s="11"/>
      <c r="G22" s="17">
        <f t="shared" si="1"/>
        <v>0</v>
      </c>
      <c r="H22" s="24"/>
      <c r="I22" s="18">
        <v>5</v>
      </c>
      <c r="J22" s="17" t="e">
        <f t="shared" si="2"/>
        <v>#DIV/0!</v>
      </c>
      <c r="K22" s="19"/>
      <c r="L22" s="17">
        <f t="shared" si="3"/>
        <v>0</v>
      </c>
      <c r="M22" s="24"/>
      <c r="N22" s="18">
        <v>5</v>
      </c>
      <c r="O22" s="17" t="e">
        <f t="shared" si="4"/>
        <v>#DIV/0!</v>
      </c>
    </row>
    <row r="23" spans="1:15" x14ac:dyDescent="0.25">
      <c r="A23">
        <v>19</v>
      </c>
      <c r="B23" s="17"/>
      <c r="C23" s="21"/>
      <c r="D23" s="18">
        <v>5</v>
      </c>
      <c r="E23" s="17" t="e">
        <f t="shared" si="0"/>
        <v>#DIV/0!</v>
      </c>
      <c r="F23" s="11"/>
      <c r="G23" s="17">
        <f t="shared" si="1"/>
        <v>0</v>
      </c>
      <c r="H23" s="24"/>
      <c r="I23" s="18">
        <v>5</v>
      </c>
      <c r="J23" s="17" t="e">
        <f t="shared" si="2"/>
        <v>#DIV/0!</v>
      </c>
      <c r="K23" s="19"/>
      <c r="L23" s="17">
        <f t="shared" si="3"/>
        <v>0</v>
      </c>
      <c r="M23" s="24"/>
      <c r="N23" s="18">
        <v>5</v>
      </c>
      <c r="O23" s="17" t="e">
        <f t="shared" si="4"/>
        <v>#DIV/0!</v>
      </c>
    </row>
    <row r="24" spans="1:15" x14ac:dyDescent="0.25">
      <c r="A24">
        <v>20</v>
      </c>
      <c r="B24" s="17"/>
      <c r="C24" s="21"/>
      <c r="D24" s="18">
        <v>5</v>
      </c>
      <c r="E24" s="17" t="e">
        <f t="shared" si="0"/>
        <v>#DIV/0!</v>
      </c>
      <c r="F24" s="11"/>
      <c r="G24" s="17">
        <f t="shared" si="1"/>
        <v>0</v>
      </c>
      <c r="H24" s="24"/>
      <c r="I24" s="18">
        <v>5</v>
      </c>
      <c r="J24" s="17" t="e">
        <f t="shared" si="2"/>
        <v>#DIV/0!</v>
      </c>
      <c r="K24" s="19"/>
      <c r="L24" s="17">
        <f t="shared" si="3"/>
        <v>0</v>
      </c>
      <c r="M24" s="24"/>
      <c r="N24" s="18">
        <v>5</v>
      </c>
      <c r="O24" s="17" t="e">
        <f t="shared" si="4"/>
        <v>#DIV/0!</v>
      </c>
    </row>
    <row r="25" spans="1:15" x14ac:dyDescent="0.25">
      <c r="A25">
        <v>21</v>
      </c>
      <c r="B25" s="17"/>
      <c r="C25" s="21"/>
      <c r="D25" s="18">
        <v>5</v>
      </c>
      <c r="E25" s="17" t="e">
        <f t="shared" si="0"/>
        <v>#DIV/0!</v>
      </c>
      <c r="F25" s="11"/>
      <c r="G25" s="17">
        <f t="shared" si="1"/>
        <v>0</v>
      </c>
      <c r="H25" s="24"/>
      <c r="I25" s="18">
        <v>5</v>
      </c>
      <c r="J25" s="17" t="e">
        <f t="shared" si="2"/>
        <v>#DIV/0!</v>
      </c>
      <c r="K25" s="19"/>
      <c r="L25" s="17">
        <f t="shared" si="3"/>
        <v>0</v>
      </c>
      <c r="M25" s="24"/>
      <c r="N25" s="18">
        <v>5</v>
      </c>
      <c r="O25" s="17" t="e">
        <f t="shared" si="4"/>
        <v>#DIV/0!</v>
      </c>
    </row>
    <row r="26" spans="1:15" x14ac:dyDescent="0.25">
      <c r="A26">
        <v>22</v>
      </c>
      <c r="B26" s="17"/>
      <c r="C26" s="21"/>
      <c r="D26" s="18">
        <v>5</v>
      </c>
      <c r="E26" s="17" t="e">
        <f t="shared" si="0"/>
        <v>#DIV/0!</v>
      </c>
      <c r="F26" s="11"/>
      <c r="G26" s="17">
        <f t="shared" si="1"/>
        <v>0</v>
      </c>
      <c r="H26" s="24"/>
      <c r="I26" s="18">
        <v>5</v>
      </c>
      <c r="J26" s="17" t="e">
        <f t="shared" si="2"/>
        <v>#DIV/0!</v>
      </c>
      <c r="K26" s="19"/>
      <c r="L26" s="17">
        <f t="shared" si="3"/>
        <v>0</v>
      </c>
      <c r="M26" s="24"/>
      <c r="N26" s="18">
        <v>5</v>
      </c>
      <c r="O26" s="17" t="e">
        <f t="shared" si="4"/>
        <v>#DIV/0!</v>
      </c>
    </row>
    <row r="27" spans="1:15" x14ac:dyDescent="0.25">
      <c r="A27">
        <v>23</v>
      </c>
      <c r="B27" s="17"/>
      <c r="C27" s="21"/>
      <c r="D27" s="18">
        <v>5</v>
      </c>
      <c r="E27" s="17" t="e">
        <f t="shared" si="0"/>
        <v>#DIV/0!</v>
      </c>
      <c r="F27" s="11"/>
      <c r="G27" s="17">
        <f t="shared" si="1"/>
        <v>0</v>
      </c>
      <c r="H27" s="24"/>
      <c r="I27" s="18">
        <v>5</v>
      </c>
      <c r="J27" s="17" t="e">
        <f t="shared" si="2"/>
        <v>#DIV/0!</v>
      </c>
      <c r="K27" s="19"/>
      <c r="L27" s="17">
        <f t="shared" si="3"/>
        <v>0</v>
      </c>
      <c r="M27" s="24"/>
      <c r="N27" s="18">
        <v>5</v>
      </c>
      <c r="O27" s="17" t="e">
        <f t="shared" si="4"/>
        <v>#DIV/0!</v>
      </c>
    </row>
    <row r="28" spans="1:15" x14ac:dyDescent="0.25">
      <c r="A28">
        <v>24</v>
      </c>
      <c r="B28" s="17"/>
      <c r="C28" s="21"/>
      <c r="D28" s="18">
        <v>5</v>
      </c>
      <c r="E28" s="17" t="e">
        <f t="shared" si="0"/>
        <v>#DIV/0!</v>
      </c>
      <c r="F28" s="11"/>
      <c r="G28" s="17">
        <f t="shared" si="1"/>
        <v>0</v>
      </c>
      <c r="H28" s="24"/>
      <c r="I28" s="18">
        <v>5</v>
      </c>
      <c r="J28" s="17" t="e">
        <f t="shared" si="2"/>
        <v>#DIV/0!</v>
      </c>
      <c r="K28" s="19"/>
      <c r="L28" s="17">
        <f t="shared" si="3"/>
        <v>0</v>
      </c>
      <c r="M28" s="24"/>
      <c r="N28" s="18">
        <v>5</v>
      </c>
      <c r="O28" s="17" t="e">
        <f t="shared" si="4"/>
        <v>#DIV/0!</v>
      </c>
    </row>
    <row r="29" spans="1:15" x14ac:dyDescent="0.25">
      <c r="A29">
        <v>25</v>
      </c>
      <c r="B29" s="17"/>
      <c r="C29" s="21"/>
      <c r="D29" s="18">
        <v>5</v>
      </c>
      <c r="E29" s="17" t="e">
        <f t="shared" si="0"/>
        <v>#DIV/0!</v>
      </c>
      <c r="F29" s="11"/>
      <c r="G29" s="17">
        <f t="shared" si="1"/>
        <v>0</v>
      </c>
      <c r="H29" s="24"/>
      <c r="I29" s="18">
        <v>5</v>
      </c>
      <c r="J29" s="17" t="e">
        <f t="shared" si="2"/>
        <v>#DIV/0!</v>
      </c>
      <c r="K29" s="19"/>
      <c r="L29" s="17">
        <f t="shared" si="3"/>
        <v>0</v>
      </c>
      <c r="M29" s="24"/>
      <c r="N29" s="18">
        <v>5</v>
      </c>
      <c r="O29" s="17" t="e">
        <f t="shared" si="4"/>
        <v>#DIV/0!</v>
      </c>
    </row>
  </sheetData>
  <mergeCells count="3">
    <mergeCell ref="B3:E3"/>
    <mergeCell ref="G3:J3"/>
    <mergeCell ref="L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3 комм.пред.</vt:lpstr>
      <vt:lpstr>Лист1</vt:lpstr>
      <vt:lpstr>'3 комм.пред.'!Область_печати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2026-06-29T07:17:19Z</cp:lastPrinted>
  <dcterms:created xsi:type="dcterms:W3CDTF">2018-03-20T07:21:55Z</dcterms:created>
  <dcterms:modified xsi:type="dcterms:W3CDTF">2026-07-07T12:33:24Z</dcterms:modified>
</cp:coreProperties>
</file>