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за\Desktop\НОВЫЕ ЗАКУПКИ ЗЧ, ШИНЫ  1875\ЗЧ ЕАТ (2) инв+1875 преимущество\"/>
    </mc:Choice>
  </mc:AlternateContent>
  <bookViews>
    <workbookView xWindow="0" yWindow="630" windowWidth="28830" windowHeight="12270"/>
  </bookViews>
  <sheets>
    <sheet name="Sheet1" sheetId="1" r:id="rId1"/>
    <sheet name="Лист1" sheetId="2" r:id="rId2"/>
  </sheets>
  <definedNames>
    <definedName name="_xlnm.Print_Area" localSheetId="0">Sheet1!$A$1:$K$15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  <c r="J6" i="1" l="1"/>
  <c r="K6" i="1" s="1"/>
  <c r="J5" i="1"/>
  <c r="K5" i="1" s="1"/>
  <c r="H6" i="1" l="1"/>
  <c r="I6" i="1" s="1"/>
  <c r="H5" i="1"/>
  <c r="I5" i="1" s="1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26" i="2" s="1"/>
</calcChain>
</file>

<file path=xl/sharedStrings.xml><?xml version="1.0" encoding="utf-8"?>
<sst xmlns="http://schemas.openxmlformats.org/spreadsheetml/2006/main" count="77" uniqueCount="57">
  <si>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</si>
  <si>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</si>
  <si>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</si>
  <si>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</si>
  <si>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</si>
  <si>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</si>
  <si>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</si>
  <si>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</si>
  <si>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Расчёт НМЦК</t>
  </si>
  <si>
    <t>Среднее квадра-тичное отклонение</t>
  </si>
  <si>
    <t>НМЦК
(руб.)</t>
  </si>
  <si>
    <t/>
  </si>
  <si>
    <t>Расчет НМЦК (рын) произведен по формуле:</t>
  </si>
  <si>
    <r>
      <t>〖</t>
    </r>
    <r>
      <rPr>
        <sz val="12"/>
        <color rgb="FF000000"/>
        <rFont val="Cambria Math"/>
        <family val="1"/>
        <charset val="204"/>
      </rPr>
      <t>НМЦК</t>
    </r>
    <r>
      <rPr>
        <sz val="12"/>
        <color rgb="FF000000"/>
        <rFont val="+mn-ea"/>
      </rPr>
      <t>〗^</t>
    </r>
    <r>
      <rPr>
        <sz val="12"/>
        <color rgb="FF000000"/>
        <rFont val="Cambria Math"/>
        <family val="1"/>
        <charset val="204"/>
      </rPr>
      <t>рын=</t>
    </r>
    <r>
      <rPr>
        <sz val="12"/>
        <color rgb="FF000000"/>
        <rFont val="+mn-ea"/>
      </rPr>
      <t>𝑣</t>
    </r>
    <r>
      <rPr>
        <sz val="12"/>
        <color rgb="FF000000"/>
        <rFont val="Cambria Math"/>
        <family val="1"/>
        <charset val="204"/>
      </rPr>
      <t>/</t>
    </r>
    <r>
      <rPr>
        <sz val="12"/>
        <color rgb="FF000000"/>
        <rFont val="+mn-ea"/>
      </rPr>
      <t>𝑛</t>
    </r>
    <r>
      <rPr>
        <sz val="12"/>
        <color rgb="FF000000"/>
        <rFont val="Cambria Math"/>
        <family val="1"/>
        <charset val="204"/>
      </rPr>
      <t xml:space="preserve">×∑_(𝑖=1)^𝑛▒ц_𝑖 </t>
    </r>
    <r>
      <rPr>
        <sz val="12"/>
        <color rgb="FF000000"/>
        <rFont val="Times New Roman"/>
        <family val="1"/>
        <charset val="204"/>
      </rPr>
      <t xml:space="preserve"> </t>
    </r>
  </si>
  <si>
    <r>
      <t>𝑣</t>
    </r>
    <r>
      <rPr>
        <sz val="11"/>
        <color rgb="FF000000"/>
        <rFont val="Cambria Math"/>
        <family val="1"/>
        <charset val="204"/>
      </rPr>
      <t>"–количество (объем) закупаемого товара;</t>
    </r>
    <r>
      <rPr>
        <sz val="11"/>
        <color rgb="FF000000"/>
        <rFont val="Times New Roman"/>
        <family val="1"/>
        <charset val="204"/>
      </rPr>
      <t xml:space="preserve">" </t>
    </r>
  </si>
  <si>
    <r>
      <t>𝑛</t>
    </r>
    <r>
      <rPr>
        <sz val="11"/>
        <color rgb="FF000000"/>
        <rFont val="Cambria Math"/>
        <family val="1"/>
        <charset val="204"/>
      </rPr>
      <t>"–количество значений, используемых в расчете;</t>
    </r>
    <r>
      <rPr>
        <sz val="11"/>
        <color rgb="FF000000"/>
        <rFont val="Times New Roman"/>
        <family val="1"/>
        <charset val="204"/>
      </rPr>
      <t xml:space="preserve">" </t>
    </r>
  </si>
  <si>
    <r>
      <t>𝑖</t>
    </r>
    <r>
      <rPr>
        <sz val="11"/>
        <color rgb="FF000000"/>
        <rFont val="Cambria Math"/>
        <family val="1"/>
        <charset val="204"/>
      </rPr>
      <t>"–номер источника ценовой информации;</t>
    </r>
    <r>
      <rPr>
        <sz val="11"/>
        <color rgb="FF000000"/>
        <rFont val="Times New Roman"/>
        <family val="1"/>
        <charset val="204"/>
      </rPr>
      <t xml:space="preserve">" </t>
    </r>
  </si>
  <si>
    <r>
      <t>ц_𝑖"–цена единицы товара</t>
    </r>
    <r>
      <rPr>
        <sz val="11"/>
        <color rgb="FF000000"/>
        <rFont val="Times New Roman"/>
        <family val="1"/>
        <charset val="204"/>
      </rPr>
      <t xml:space="preserve">" </t>
    </r>
  </si>
  <si>
    <t xml:space="preserve">Среднее квадратичное отклонение: </t>
  </si>
  <si>
    <r>
      <t>𝜎= √(( ∑2_(𝑖=1)^𝑛▒〖〖(ц_𝑖  − ⟨ц⟩)〗^2  〗)/(𝑛−1))</t>
    </r>
    <r>
      <rPr>
        <sz val="12"/>
        <color rgb="FF000000"/>
        <rFont val="Times New Roman"/>
        <family val="1"/>
        <charset val="204"/>
      </rPr>
      <t xml:space="preserve"> </t>
    </r>
  </si>
  <si>
    <r>
      <t>⟨ц⟩" –среднее арифметическое всех цен;</t>
    </r>
    <r>
      <rPr>
        <sz val="11"/>
        <color rgb="FF000000"/>
        <rFont val="Times New Roman"/>
        <family val="1"/>
        <charset val="204"/>
      </rPr>
      <t xml:space="preserve">" </t>
    </r>
  </si>
  <si>
    <t>Коэффициент вариации:</t>
  </si>
  <si>
    <r>
      <t>𝑉=</t>
    </r>
    <r>
      <rPr>
        <sz val="12"/>
        <color rgb="FF000000"/>
        <rFont val="Cambria Math"/>
        <family val="1"/>
        <charset val="204"/>
      </rPr>
      <t>𝜎/⟨ц⟩ × 100</t>
    </r>
    <r>
      <rPr>
        <sz val="12"/>
        <color rgb="FF000000"/>
        <rFont val="Times New Roman"/>
        <family val="1"/>
        <charset val="204"/>
      </rPr>
      <t xml:space="preserve"> </t>
    </r>
  </si>
  <si>
    <r>
      <t>𝜎" –cреднее квадратичное отклонение</t>
    </r>
    <r>
      <rPr>
        <sz val="11"/>
        <color rgb="FF000000"/>
        <rFont val="Times New Roman"/>
        <family val="1"/>
        <charset val="204"/>
      </rPr>
      <t xml:space="preserve">" </t>
    </r>
  </si>
  <si>
    <t>2 600,00</t>
  </si>
  <si>
    <t>2 700,00</t>
  </si>
  <si>
    <t>11 040,00</t>
  </si>
  <si>
    <t>5 520,00</t>
  </si>
  <si>
    <t>10 546,00</t>
  </si>
  <si>
    <t>8 400,00</t>
  </si>
  <si>
    <t>17 000,00</t>
  </si>
  <si>
    <t>4 500,00</t>
  </si>
  <si>
    <t>3 700,00</t>
  </si>
  <si>
    <t>7 400,00</t>
  </si>
  <si>
    <t>1 200,00</t>
  </si>
  <si>
    <t>7 200,00</t>
  </si>
  <si>
    <t>1 300,00</t>
  </si>
  <si>
    <t>7 800,00</t>
  </si>
  <si>
    <t>4 800,00</t>
  </si>
  <si>
    <t>2 100,00</t>
  </si>
  <si>
    <t>4 200,00</t>
  </si>
  <si>
    <t>9 900,00</t>
  </si>
  <si>
    <t>19 800,00</t>
  </si>
  <si>
    <t>2 500,00</t>
  </si>
  <si>
    <t>80 000,00</t>
  </si>
  <si>
    <t>4 980,00</t>
  </si>
  <si>
    <t>159 360,00</t>
  </si>
  <si>
    <t>4 296,00</t>
  </si>
  <si>
    <t>51 552,00</t>
  </si>
  <si>
    <t>Шт.</t>
  </si>
  <si>
    <t>Стартер Фиат Дукато (Россия, Елабуга)</t>
  </si>
  <si>
    <t>Замок зажигания и контактная группа Фиат Дукато (Россия, Елабуга)</t>
  </si>
  <si>
    <r>
      <t xml:space="preserve">цена источника № 1 Вх. № </t>
    </r>
    <r>
      <rPr>
        <sz val="13"/>
        <rFont val="Times New Roman"/>
        <family val="1"/>
        <charset val="204"/>
      </rPr>
      <t>195</t>
    </r>
    <r>
      <rPr>
        <sz val="13"/>
        <color theme="1"/>
        <rFont val="Times New Roman"/>
        <family val="1"/>
      </rPr>
      <t xml:space="preserve"> от </t>
    </r>
    <r>
      <rPr>
        <sz val="13"/>
        <rFont val="Times New Roman"/>
        <family val="1"/>
        <charset val="204"/>
      </rPr>
      <t>28.07.2026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color theme="1"/>
        <rFont val="Times New Roman"/>
        <family val="1"/>
      </rPr>
      <t xml:space="preserve">           Исх. без № от 28.07.2026</t>
    </r>
  </si>
  <si>
    <r>
      <t xml:space="preserve">цена источника № 2 Вх. № </t>
    </r>
    <r>
      <rPr>
        <sz val="13"/>
        <rFont val="Times New Roman"/>
        <family val="1"/>
        <charset val="204"/>
      </rPr>
      <t>196</t>
    </r>
    <r>
      <rPr>
        <sz val="13"/>
        <color theme="1"/>
        <rFont val="Times New Roman"/>
        <family val="1"/>
      </rPr>
      <t xml:space="preserve"> от </t>
    </r>
    <r>
      <rPr>
        <sz val="13"/>
        <rFont val="Times New Roman"/>
        <family val="1"/>
        <charset val="204"/>
      </rPr>
      <t>28.07.2026</t>
    </r>
    <r>
      <rPr>
        <sz val="13"/>
        <color theme="1"/>
        <rFont val="Times New Roman"/>
        <family val="1"/>
      </rPr>
      <t xml:space="preserve">           Исх. без № от 28.07.2026</t>
    </r>
  </si>
  <si>
    <r>
      <t xml:space="preserve">цена источника № 3 Вх. № </t>
    </r>
    <r>
      <rPr>
        <sz val="13"/>
        <rFont val="Times New Roman"/>
        <family val="1"/>
        <charset val="204"/>
      </rPr>
      <t>197</t>
    </r>
    <r>
      <rPr>
        <sz val="13"/>
        <color theme="1"/>
        <rFont val="Times New Roman"/>
        <family val="1"/>
      </rPr>
      <t xml:space="preserve"> от </t>
    </r>
    <r>
      <rPr>
        <sz val="13"/>
        <rFont val="Times New Roman"/>
        <family val="1"/>
        <charset val="204"/>
      </rPr>
      <t>28.07.2026</t>
    </r>
    <r>
      <rPr>
        <sz val="13"/>
        <color theme="1"/>
        <rFont val="Times New Roman"/>
        <family val="1"/>
      </rPr>
      <t xml:space="preserve">             Исх.  без № от 28.07.2026</t>
    </r>
  </si>
  <si>
    <t>В результате анализа рынка, цена контракта на поставку запасных частей установлена по минемальной цене коммерческого предложения № 2  и составляет 22 880 рублей 00 копеек</t>
  </si>
  <si>
    <t>Дата подготовки обоснования НМЦК: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</si>
</sst>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00"/>
  </numFmts>
  <fonts count="22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sz val="12"/>
      <color rgb="FF000000"/>
      <name val="+mn-ea"/>
    </font>
    <font>
      <sz val="12"/>
      <color rgb="FF000000"/>
      <name val="Cambria Math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+mn-ea"/>
    </font>
    <font>
      <sz val="11"/>
      <color rgb="FF000000"/>
      <name val="Cambria Math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8"/>
      <color rgb="FF808080"/>
      <name val="PT Astra Serif"/>
      <family val="1"/>
      <charset val="204"/>
    </font>
    <font>
      <sz val="9"/>
      <color rgb="FF7F7F7F"/>
      <name val="PT Astra Serif"/>
      <family val="1"/>
      <charset val="204"/>
    </font>
    <font>
      <sz val="10"/>
      <name val="PT Astra Serif"/>
      <family val="1"/>
      <charset val="204"/>
    </font>
    <font>
      <sz val="10"/>
      <color rgb="FF80808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2" fillId="0" borderId="7" xfId="0" applyFont="1" applyBorder="1" applyAlignment="1">
      <alignment horizontal="center" vertical="top"/>
    </xf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4" fontId="2" fillId="0" borderId="3" xfId="0" applyNumberFormat="1" applyFont="1" applyBorder="1" applyAlignment="1">
      <alignment horizontal="left" indent="1"/>
    </xf>
    <xf numFmtId="0" fontId="2" fillId="0" borderId="0" xfId="0" applyFont="1" applyAlignment="1">
      <alignment horizontal="center" vertical="top"/>
    </xf>
    <xf numFmtId="0" fontId="13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4" fontId="14" fillId="0" borderId="11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wrapText="1"/>
    </xf>
    <xf numFmtId="0" fontId="16" fillId="2" borderId="11" xfId="0" applyFont="1" applyFill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view="pageBreakPreview" zoomScale="82" zoomScaleNormal="80" zoomScaleSheetLayoutView="82" zoomScalePageLayoutView="80" workbookViewId="0">
      <selection activeCell="D11" sqref="D11"/>
    </sheetView>
  </sheetViews>
  <sheetFormatPr defaultColWidth="10.875" defaultRowHeight="15.75"/>
  <cols>
    <col min="1" max="1" width="3.875" style="2" customWidth="1"/>
    <col min="2" max="2" width="43.25" style="1" customWidth="1"/>
    <col min="3" max="3" width="20.875" style="1" customWidth="1"/>
    <col min="4" max="4" width="9.875" style="1" customWidth="1"/>
    <col min="5" max="7" width="19.375" style="1" customWidth="1"/>
    <col min="8" max="8" width="18.625" style="1" customWidth="1"/>
    <col min="9" max="9" width="17.5" style="1" customWidth="1"/>
    <col min="10" max="10" width="15.875" style="1" customWidth="1"/>
    <col min="11" max="11" width="14.375" style="1" customWidth="1"/>
    <col min="12" max="16384" width="10.875" style="1"/>
  </cols>
  <sheetData>
    <row r="1" spans="1:11" ht="51.75" customHeight="1">
      <c r="A1" s="43" t="s">
        <v>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8.7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9.5" customHeight="1">
      <c r="A3" s="42" t="s">
        <v>0</v>
      </c>
      <c r="B3" s="44" t="s">
        <v>1</v>
      </c>
      <c r="C3" s="42" t="s">
        <v>2</v>
      </c>
      <c r="D3" s="42" t="s">
        <v>3</v>
      </c>
      <c r="E3" s="46" t="s">
        <v>6</v>
      </c>
      <c r="F3" s="47" t="s">
        <v>11</v>
      </c>
      <c r="G3" s="47"/>
      <c r="H3" s="45" t="s">
        <v>9</v>
      </c>
      <c r="I3" s="45" t="s">
        <v>4</v>
      </c>
      <c r="J3" s="45" t="s">
        <v>5</v>
      </c>
      <c r="K3" s="45" t="s">
        <v>10</v>
      </c>
    </row>
    <row r="4" spans="1:11" ht="84" customHeight="1">
      <c r="A4" s="42"/>
      <c r="B4" s="38"/>
      <c r="C4" s="42"/>
      <c r="D4" s="42"/>
      <c r="E4" s="35" t="s">
        <v>52</v>
      </c>
      <c r="F4" s="36" t="s">
        <v>53</v>
      </c>
      <c r="G4" s="36" t="s">
        <v>54</v>
      </c>
      <c r="H4" s="45"/>
      <c r="I4" s="45"/>
      <c r="J4" s="45"/>
      <c r="K4" s="42"/>
    </row>
    <row r="5" spans="1:11" ht="22.5" customHeight="1">
      <c r="A5" s="20">
        <v>1</v>
      </c>
      <c r="B5" s="33" t="s">
        <v>50</v>
      </c>
      <c r="C5" s="32" t="s">
        <v>49</v>
      </c>
      <c r="D5" s="25">
        <v>1</v>
      </c>
      <c r="E5" s="24">
        <v>17452</v>
      </c>
      <c r="F5" s="21">
        <v>15680</v>
      </c>
      <c r="G5" s="22">
        <v>16464</v>
      </c>
      <c r="H5" s="23">
        <f t="shared" ref="H5:H6" si="0">SUM(((E5-J5)^2+(F5-J5)^2+(G5-J5)^2)/2)^(1/2)</f>
        <v>887.95495381241051</v>
      </c>
      <c r="I5" s="26">
        <f t="shared" ref="I5:I6" si="1">SUM(H5/J5)*100</f>
        <v>5.3711284406751183</v>
      </c>
      <c r="J5" s="26">
        <f t="shared" ref="J5:J6" si="2">SUM(E5+F5+G5)/3</f>
        <v>16532</v>
      </c>
      <c r="K5" s="27">
        <f t="shared" ref="K5:K6" si="3">SUM(D5*J5)</f>
        <v>16532</v>
      </c>
    </row>
    <row r="6" spans="1:11" ht="37.5" customHeight="1">
      <c r="A6" s="20">
        <v>2</v>
      </c>
      <c r="B6" s="34" t="s">
        <v>51</v>
      </c>
      <c r="C6" s="32" t="s">
        <v>49</v>
      </c>
      <c r="D6" s="25">
        <v>1</v>
      </c>
      <c r="E6" s="24">
        <v>8014</v>
      </c>
      <c r="F6" s="21">
        <v>7200</v>
      </c>
      <c r="G6" s="22">
        <v>7560</v>
      </c>
      <c r="H6" s="23">
        <f t="shared" si="0"/>
        <v>407.90358337888296</v>
      </c>
      <c r="I6" s="26">
        <f t="shared" si="1"/>
        <v>5.3732798372558577</v>
      </c>
      <c r="J6" s="26">
        <f t="shared" si="2"/>
        <v>7591.333333333333</v>
      </c>
      <c r="K6" s="27">
        <f t="shared" si="3"/>
        <v>7591.333333333333</v>
      </c>
    </row>
    <row r="7" spans="1:11" ht="18.75">
      <c r="A7" s="9"/>
      <c r="B7" s="10"/>
      <c r="C7" s="10"/>
      <c r="D7" s="10"/>
      <c r="E7" s="11">
        <f>SUM(E5:E6)</f>
        <v>25466</v>
      </c>
      <c r="F7" s="11">
        <f>SUM(F5:F6)</f>
        <v>22880</v>
      </c>
      <c r="G7" s="11">
        <f>SUM(G5:G6)</f>
        <v>24024</v>
      </c>
      <c r="H7" s="10" t="s">
        <v>11</v>
      </c>
      <c r="I7" s="10"/>
      <c r="J7" s="12"/>
      <c r="K7" s="13"/>
    </row>
    <row r="8" spans="1:11" ht="21.75" customHeight="1">
      <c r="A8" s="38" t="s">
        <v>55</v>
      </c>
      <c r="B8" s="39"/>
      <c r="C8" s="39"/>
      <c r="D8" s="39"/>
      <c r="E8" s="39"/>
      <c r="F8" s="39"/>
      <c r="G8" s="39"/>
      <c r="H8" s="39"/>
      <c r="I8" s="39"/>
      <c r="J8" s="40" t="s">
        <v>11</v>
      </c>
      <c r="K8" s="41"/>
    </row>
    <row r="9" spans="1:11" ht="18.75" customHeight="1">
      <c r="A9" s="37" t="s">
        <v>56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18.75">
      <c r="A10" s="14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8.75">
      <c r="A11" s="14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8.75">
      <c r="A12" s="14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8.75">
      <c r="A13" s="14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8.75">
      <c r="A14" s="14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8.75">
      <c r="A15" s="14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8.75">
      <c r="A16" s="14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8.75">
      <c r="A17" s="14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8.75">
      <c r="A18" s="14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8.75">
      <c r="A19" s="14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8.75">
      <c r="A20" s="14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8.75">
      <c r="A21" s="14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8.75">
      <c r="A22" s="14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8.75">
      <c r="A23" s="14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8.75">
      <c r="A24" s="14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8.75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8.75">
      <c r="A26" s="14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42" customHeight="1">
      <c r="B27" s="3" t="s">
        <v>12</v>
      </c>
      <c r="C27" s="7" t="s">
        <v>18</v>
      </c>
      <c r="F27" s="3" t="s">
        <v>21</v>
      </c>
    </row>
    <row r="28" spans="1:11" ht="69" customHeight="1">
      <c r="B28" s="4" t="s">
        <v>13</v>
      </c>
      <c r="C28" s="8" t="s">
        <v>19</v>
      </c>
      <c r="F28" s="4" t="s">
        <v>22</v>
      </c>
    </row>
    <row r="29" spans="1:11" ht="87.75">
      <c r="B29" s="5" t="s">
        <v>14</v>
      </c>
      <c r="C29" s="6" t="s">
        <v>20</v>
      </c>
      <c r="F29" s="6" t="s">
        <v>20</v>
      </c>
    </row>
    <row r="30" spans="1:11" ht="87.75">
      <c r="B30" s="5" t="s">
        <v>15</v>
      </c>
      <c r="C30" s="5" t="s">
        <v>15</v>
      </c>
      <c r="F30" s="6" t="s">
        <v>23</v>
      </c>
    </row>
    <row r="31" spans="1:11" ht="87.75">
      <c r="B31" s="5" t="s">
        <v>16</v>
      </c>
      <c r="C31" s="5" t="s">
        <v>16</v>
      </c>
    </row>
    <row r="32" spans="1:11" ht="87.75">
      <c r="B32" s="6" t="s">
        <v>17</v>
      </c>
      <c r="C32" s="6" t="s">
        <v>17</v>
      </c>
    </row>
  </sheetData>
  <mergeCells count="13">
    <mergeCell ref="A9:K9"/>
    <mergeCell ref="A8:K8"/>
    <mergeCell ref="A3:A4"/>
    <mergeCell ref="A1:K1"/>
    <mergeCell ref="B3:B4"/>
    <mergeCell ref="H3:H4"/>
    <mergeCell ref="I3:I4"/>
    <mergeCell ref="J3:J4"/>
    <mergeCell ref="K3:K4"/>
    <mergeCell ref="D3:D4"/>
    <mergeCell ref="C3:C4"/>
    <mergeCell ref="E3:G3"/>
    <mergeCell ref="A2:K2"/>
  </mergeCells>
  <pageMargins left="0.7" right="0.7" top="0.75" bottom="0.75" header="0.3" footer="0.3"/>
  <pageSetup paperSize="9" scale="59" fitToHeight="0" orientation="landscape" r:id="rId1"/>
  <rowBreaks count="1" manualBreakCount="1">
    <brk id="26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K26"/>
  <sheetViews>
    <sheetView workbookViewId="0">
      <selection activeCell="G21" sqref="G21:G25"/>
    </sheetView>
  </sheetViews>
  <sheetFormatPr defaultRowHeight="15.75"/>
  <cols>
    <col min="7" max="7" width="13.125" customWidth="1"/>
    <col min="11" max="11" width="9" customWidth="1"/>
  </cols>
  <sheetData>
    <row r="4" spans="5:11" ht="16.5" thickBot="1"/>
    <row r="5" spans="5:11" ht="16.5" thickBot="1">
      <c r="E5" s="28">
        <v>1</v>
      </c>
      <c r="F5" s="30">
        <v>2795</v>
      </c>
      <c r="G5" s="19">
        <f>SUM(E5*F5)</f>
        <v>2795</v>
      </c>
      <c r="I5" s="15">
        <v>1</v>
      </c>
      <c r="J5" s="16" t="s">
        <v>24</v>
      </c>
      <c r="K5" s="17" t="s">
        <v>24</v>
      </c>
    </row>
    <row r="6" spans="5:11" ht="16.5" thickBot="1">
      <c r="E6" s="28">
        <v>1</v>
      </c>
      <c r="F6" s="31">
        <v>2790</v>
      </c>
      <c r="G6" s="19">
        <f t="shared" ref="G6:G25" si="0">SUM(E6*F6)</f>
        <v>2790</v>
      </c>
      <c r="I6" s="15">
        <v>1</v>
      </c>
      <c r="J6" s="17" t="s">
        <v>25</v>
      </c>
      <c r="K6" s="17" t="s">
        <v>25</v>
      </c>
    </row>
    <row r="7" spans="5:11" ht="16.5" thickBot="1">
      <c r="E7" s="29">
        <v>2</v>
      </c>
      <c r="F7" s="31">
        <v>5694</v>
      </c>
      <c r="G7" s="19">
        <f t="shared" si="0"/>
        <v>11388</v>
      </c>
      <c r="I7" s="15">
        <v>2</v>
      </c>
      <c r="J7" s="18">
        <v>5520</v>
      </c>
      <c r="K7" s="17" t="s">
        <v>26</v>
      </c>
    </row>
    <row r="8" spans="5:11" ht="16.5" thickBot="1">
      <c r="E8" s="29">
        <v>2</v>
      </c>
      <c r="F8" s="31">
        <v>5694</v>
      </c>
      <c r="G8" s="19">
        <f t="shared" si="0"/>
        <v>11388</v>
      </c>
      <c r="I8" s="15">
        <v>2</v>
      </c>
      <c r="J8" s="17" t="s">
        <v>27</v>
      </c>
      <c r="K8" s="17" t="s">
        <v>26</v>
      </c>
    </row>
    <row r="9" spans="5:11" ht="16.5" thickBot="1">
      <c r="E9" s="29">
        <v>2</v>
      </c>
      <c r="F9" s="31">
        <v>5392</v>
      </c>
      <c r="G9" s="19">
        <f t="shared" si="0"/>
        <v>10784</v>
      </c>
      <c r="I9" s="15">
        <v>2</v>
      </c>
      <c r="J9" s="18">
        <v>5273</v>
      </c>
      <c r="K9" s="17" t="s">
        <v>28</v>
      </c>
    </row>
    <row r="10" spans="5:11" ht="16.5" thickBot="1">
      <c r="E10" s="29">
        <v>2</v>
      </c>
      <c r="F10" s="31">
        <v>5392</v>
      </c>
      <c r="G10" s="19">
        <f t="shared" si="0"/>
        <v>10784</v>
      </c>
      <c r="I10" s="15">
        <v>2</v>
      </c>
      <c r="J10" s="18">
        <v>5273</v>
      </c>
      <c r="K10" s="17" t="s">
        <v>28</v>
      </c>
    </row>
    <row r="11" spans="5:11" ht="16.5" thickBot="1">
      <c r="E11" s="29">
        <v>2</v>
      </c>
      <c r="F11" s="31">
        <v>4300</v>
      </c>
      <c r="G11" s="19">
        <f t="shared" si="0"/>
        <v>8600</v>
      </c>
      <c r="I11" s="15">
        <v>2</v>
      </c>
      <c r="J11" s="18">
        <v>4200</v>
      </c>
      <c r="K11" s="17" t="s">
        <v>29</v>
      </c>
    </row>
    <row r="12" spans="5:11" ht="16.5" thickBot="1">
      <c r="E12" s="28">
        <v>1</v>
      </c>
      <c r="F12" s="31">
        <v>17327</v>
      </c>
      <c r="G12" s="19">
        <f t="shared" si="0"/>
        <v>17327</v>
      </c>
      <c r="I12" s="15">
        <v>1</v>
      </c>
      <c r="J12" s="17" t="s">
        <v>30</v>
      </c>
      <c r="K12" s="17" t="s">
        <v>30</v>
      </c>
    </row>
    <row r="13" spans="5:11" ht="16.5" thickBot="1">
      <c r="E13" s="28">
        <v>1</v>
      </c>
      <c r="F13" s="31">
        <v>4590</v>
      </c>
      <c r="G13" s="19">
        <f t="shared" si="0"/>
        <v>4590</v>
      </c>
      <c r="I13" s="15">
        <v>1</v>
      </c>
      <c r="J13" s="17" t="s">
        <v>31</v>
      </c>
      <c r="K13" s="17" t="s">
        <v>31</v>
      </c>
    </row>
    <row r="14" spans="5:11" ht="16.5" thickBot="1">
      <c r="E14" s="29">
        <v>2</v>
      </c>
      <c r="F14" s="31">
        <v>3760</v>
      </c>
      <c r="G14" s="19">
        <f t="shared" si="0"/>
        <v>7520</v>
      </c>
      <c r="I14" s="15">
        <v>2</v>
      </c>
      <c r="J14" s="17" t="s">
        <v>32</v>
      </c>
      <c r="K14" s="17" t="s">
        <v>33</v>
      </c>
    </row>
    <row r="15" spans="5:11" ht="16.5" thickBot="1">
      <c r="E15" s="29">
        <v>6</v>
      </c>
      <c r="F15" s="31">
        <v>1220</v>
      </c>
      <c r="G15" s="19">
        <f t="shared" si="0"/>
        <v>7320</v>
      </c>
      <c r="I15" s="15">
        <v>6</v>
      </c>
      <c r="J15" s="17" t="s">
        <v>34</v>
      </c>
      <c r="K15" s="17" t="s">
        <v>35</v>
      </c>
    </row>
    <row r="16" spans="5:11" ht="16.5" thickBot="1">
      <c r="E16" s="29">
        <v>6</v>
      </c>
      <c r="F16" s="31">
        <v>1325</v>
      </c>
      <c r="G16" s="19">
        <f t="shared" si="0"/>
        <v>7950</v>
      </c>
      <c r="I16" s="15">
        <v>6</v>
      </c>
      <c r="J16" s="17" t="s">
        <v>36</v>
      </c>
      <c r="K16" s="17" t="s">
        <v>37</v>
      </c>
    </row>
    <row r="17" spans="5:11" ht="16.5" thickBot="1">
      <c r="E17" s="28">
        <v>1</v>
      </c>
      <c r="F17" s="31">
        <v>4873</v>
      </c>
      <c r="G17" s="19">
        <f t="shared" si="0"/>
        <v>4873</v>
      </c>
      <c r="I17" s="15">
        <v>1</v>
      </c>
      <c r="J17" s="17" t="s">
        <v>38</v>
      </c>
      <c r="K17" s="17" t="s">
        <v>38</v>
      </c>
    </row>
    <row r="18" spans="5:11" ht="16.5" thickBot="1">
      <c r="E18" s="28">
        <v>1</v>
      </c>
      <c r="F18" s="31">
        <v>1235</v>
      </c>
      <c r="G18" s="19">
        <f t="shared" si="0"/>
        <v>1235</v>
      </c>
      <c r="I18" s="15">
        <v>1</v>
      </c>
      <c r="J18" s="17" t="s">
        <v>34</v>
      </c>
      <c r="K18" s="17" t="s">
        <v>34</v>
      </c>
    </row>
    <row r="19" spans="5:11" ht="16.5" thickBot="1">
      <c r="E19" s="28">
        <v>1</v>
      </c>
      <c r="F19" s="31">
        <v>1235</v>
      </c>
      <c r="G19" s="19">
        <f t="shared" si="0"/>
        <v>1235</v>
      </c>
      <c r="I19" s="15">
        <v>1</v>
      </c>
      <c r="J19" s="17" t="s">
        <v>34</v>
      </c>
      <c r="K19" s="17" t="s">
        <v>34</v>
      </c>
    </row>
    <row r="20" spans="5:11" ht="16.5" thickBot="1">
      <c r="E20" s="28">
        <v>1</v>
      </c>
      <c r="F20" s="31">
        <v>2212</v>
      </c>
      <c r="G20" s="19">
        <f t="shared" si="0"/>
        <v>2212</v>
      </c>
      <c r="I20" s="15">
        <v>1</v>
      </c>
      <c r="J20" s="17" t="s">
        <v>39</v>
      </c>
      <c r="K20" s="17" t="s">
        <v>39</v>
      </c>
    </row>
    <row r="21" spans="5:11" ht="16.5" thickBot="1">
      <c r="E21" s="29">
        <v>2</v>
      </c>
      <c r="F21" s="31">
        <v>2212</v>
      </c>
      <c r="G21" s="19">
        <f t="shared" si="0"/>
        <v>4424</v>
      </c>
      <c r="I21" s="15">
        <v>2</v>
      </c>
      <c r="J21" s="17" t="s">
        <v>39</v>
      </c>
      <c r="K21" s="17" t="s">
        <v>40</v>
      </c>
    </row>
    <row r="22" spans="5:11" ht="16.5" thickBot="1">
      <c r="E22" s="29">
        <v>2</v>
      </c>
      <c r="F22" s="31">
        <v>10050</v>
      </c>
      <c r="G22" s="19">
        <f t="shared" si="0"/>
        <v>20100</v>
      </c>
      <c r="I22" s="15">
        <v>2</v>
      </c>
      <c r="J22" s="17" t="s">
        <v>41</v>
      </c>
      <c r="K22" s="17" t="s">
        <v>42</v>
      </c>
    </row>
    <row r="23" spans="5:11" ht="16.5" thickBot="1">
      <c r="E23" s="29">
        <v>32</v>
      </c>
      <c r="F23" s="31">
        <v>2615</v>
      </c>
      <c r="G23" s="19">
        <f t="shared" si="0"/>
        <v>83680</v>
      </c>
      <c r="I23" s="15">
        <v>32</v>
      </c>
      <c r="J23" s="17" t="s">
        <v>43</v>
      </c>
      <c r="K23" s="17" t="s">
        <v>44</v>
      </c>
    </row>
    <row r="24" spans="5:11" ht="16.5" thickBot="1">
      <c r="E24" s="29">
        <v>32</v>
      </c>
      <c r="F24" s="31">
        <v>5026</v>
      </c>
      <c r="G24" s="19">
        <f t="shared" si="0"/>
        <v>160832</v>
      </c>
      <c r="I24" s="15">
        <v>32</v>
      </c>
      <c r="J24" s="17" t="s">
        <v>45</v>
      </c>
      <c r="K24" s="17" t="s">
        <v>46</v>
      </c>
    </row>
    <row r="25" spans="5:11" ht="16.5" thickBot="1">
      <c r="E25" s="29">
        <v>12</v>
      </c>
      <c r="F25" s="31">
        <v>4370</v>
      </c>
      <c r="G25" s="19">
        <f t="shared" si="0"/>
        <v>52440</v>
      </c>
      <c r="I25" s="15">
        <v>12</v>
      </c>
      <c r="J25" s="17" t="s">
        <v>47</v>
      </c>
      <c r="K25" s="17" t="s">
        <v>48</v>
      </c>
    </row>
    <row r="26" spans="5:11">
      <c r="G26">
        <f>SUM(G5:G25)</f>
        <v>434267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Sheet1</vt:lpstr>
      <vt:lpstr>Лист1</vt:lpstr>
      <vt:lpstr>Sheet1!Область_печати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База</cp:lastModifiedBy>
  <cp:lastPrinted>2026-02-12T07:41:58Z</cp:lastPrinted>
  <dcterms:created xsi:type="dcterms:W3CDTF">2023-02-03T13:24:35Z</dcterms:created>
  <dcterms:modified xsi:type="dcterms:W3CDTF">2026-07-31T08:02:58Z</dcterms:modified>
</cp:coreProperties>
</file>