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/>
  <xr:revisionPtr revIDLastSave="0" documentId="13_ncr:1_{4DDE6A9F-92B8-40E1-BC4B-CCBE354FFBEB}" xr6:coauthVersionLast="36" xr6:coauthVersionMax="36" xr10:uidLastSave="{00000000-0000-0000-0000-000000000000}"/>
  <bookViews>
    <workbookView xWindow="0" yWindow="0" windowWidth="20805" windowHeight="912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1" l="1"/>
  <c r="L11" i="1"/>
  <c r="O11" i="1" s="1"/>
  <c r="I11" i="1"/>
  <c r="K11" i="1"/>
  <c r="G11" i="1"/>
  <c r="O12" i="1" l="1"/>
  <c r="N11" i="1"/>
  <c r="K12" i="1" l="1"/>
  <c r="I12" i="1"/>
  <c r="G12" i="1"/>
</calcChain>
</file>

<file path=xl/sharedStrings.xml><?xml version="1.0" encoding="utf-8"?>
<sst xmlns="http://schemas.openxmlformats.org/spreadsheetml/2006/main" count="30" uniqueCount="26">
  <si>
    <t>Основные характеристики объекта закупки</t>
  </si>
  <si>
    <t>Согласно техническому заданию</t>
  </si>
  <si>
    <t>Расчет НМЦК</t>
  </si>
  <si>
    <t>№</t>
  </si>
  <si>
    <t>Наименование товара, услуги (работы)</t>
  </si>
  <si>
    <t>Кол-во</t>
  </si>
  <si>
    <t>Средняя квадратичное отклонение</t>
  </si>
  <si>
    <t>Коэффициент вариации</t>
  </si>
  <si>
    <t>Цена в руб. ед.</t>
  </si>
  <si>
    <t xml:space="preserve">Используемый метод определения НМЦК с обоснованием:
</t>
  </si>
  <si>
    <t>Примечание: В стоимость на оказание услуг включены все затраты организации, в том числе , налоги и сборы, установленные РФ, связанные с исполнением договора.</t>
  </si>
  <si>
    <t xml:space="preserve">Метод сопостовимых рыночных цен </t>
  </si>
  <si>
    <r>
      <t xml:space="preserve">Дата подготовки обоснования НМЦК: </t>
    </r>
    <r>
      <rPr>
        <sz val="10"/>
        <rFont val="Times New Roman"/>
        <family val="1"/>
        <charset val="204"/>
      </rPr>
      <t>____ ______________ 202__г.</t>
    </r>
  </si>
  <si>
    <t xml:space="preserve">В целях определения однородности совокупности значений выявленных цен, используемых в расчете НМЦК определен коэффициент вариации. 
* Коэффициент вариации цены определяется по следующей формуле:                  
где:
V - коэффициент вариации.
 - среднее квадратичное отклонение;
 - цена единицы товара, работы, услуги, указанная в источнике с номером i;
&lt;ц&gt; - средняя арифметическая величина цены единицы товара, работы, услуги;
n - количество значений, используемых в расчете.
Коэффициент вариации цены  по позиции 1 не превышает 33%, совокупность значений принимается однородной.
</t>
  </si>
  <si>
    <t>Единица измерения</t>
  </si>
  <si>
    <t>Сумма в руб.</t>
  </si>
  <si>
    <t>Средняя цена в руб.ед.</t>
  </si>
  <si>
    <t xml:space="preserve">Сумма средняя в руб. </t>
  </si>
  <si>
    <t>Обоснование начальной (максимальной) цены контракта</t>
  </si>
  <si>
    <t>Майонез Hellmann's настоящий 78% 5л</t>
  </si>
  <si>
    <t>шт</t>
  </si>
  <si>
    <t>Расчёт НМЦК договора на поставку  майонеза.</t>
  </si>
  <si>
    <t>На основании проведенного анализа рынка НМЦ определена  как наименьшая  из трех коммерческих предложений,                                                  НМЦК/НМЦ  составляет: 2 550,00 руб. Максимальная цена договора составляет 499 900 руб. 00 коп.</t>
  </si>
  <si>
    <t xml:space="preserve">поставщик 1                                                Вх. № 09860/вх от 14.08.2026     </t>
  </si>
  <si>
    <t xml:space="preserve">поставщик 2                                                     Вх. № 09862/вх от 14.08.2026          </t>
  </si>
  <si>
    <t xml:space="preserve">поставщик 3                                                                       Вх. № 09863/вх от 14.08.2026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</si>
</sst>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left" vertical="top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8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0" borderId="0" xfId="0" applyFont="1"/>
    <xf numFmtId="0" fontId="4" fillId="0" borderId="1" xfId="0" applyFont="1" applyFill="1" applyBorder="1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2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4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Alignment="1"/>
    <xf numFmtId="2" fontId="8" fillId="0" borderId="1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2" fontId="8" fillId="3" borderId="10" xfId="0" applyNumberFormat="1" applyFont="1" applyFill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0" fontId="0" fillId="0" borderId="0" xfId="0" applyFill="1"/>
    <xf numFmtId="2" fontId="4" fillId="0" borderId="7" xfId="0" applyNumberFormat="1" applyFont="1" applyFill="1" applyBorder="1" applyAlignment="1">
      <alignment horizontal="center" vertical="center" wrapText="1"/>
    </xf>
    <xf numFmtId="2" fontId="8" fillId="0" borderId="10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1" fillId="0" borderId="0" xfId="0" applyFont="1" applyBorder="1" applyAlignment="1">
      <alignment horizontal="left" vertical="top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4" fillId="0" borderId="4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355904</xdr:colOff>
      <xdr:row>15</xdr:row>
      <xdr:rowOff>301182</xdr:rowOff>
    </xdr:from>
    <xdr:to>
      <xdr:col>6</xdr:col>
      <xdr:colOff>495300</xdr:colOff>
      <xdr:row>15</xdr:row>
      <xdr:rowOff>838199</xdr:rowOff>
    </xdr:to>
    <xdr:pic>
      <xdr:nvPicPr>
        <xdr:cNvPr id="2" name="Рисунок 8" descr="http://base.garant.ru/files/base/70473958/1283056888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80279" y="5930457"/>
          <a:ext cx="834721" cy="537017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zoomScaleNormal="100" workbookViewId="0">
      <selection activeCell="H9" sqref="H9:I9"/>
    </sheetView>
  </sheetViews>
  <sheetFormatPr defaultRowHeight="15" x14ac:dyDescent="0.25"/>
  <cols>
    <col min="1" max="1" width="15.28515625" customWidth="1"/>
    <col min="2" max="2" width="5.140625" customWidth="1"/>
    <col min="3" max="3" width="18.28515625" customWidth="1"/>
    <col min="4" max="4" width="10.5703125" customWidth="1"/>
    <col min="5" max="5" width="9.140625" customWidth="1"/>
    <col min="6" max="6" width="14" customWidth="1"/>
    <col min="7" max="7" width="10.42578125" customWidth="1"/>
    <col min="8" max="8" width="13.7109375" customWidth="1"/>
    <col min="9" max="9" width="10.5703125" customWidth="1"/>
    <col min="10" max="10" width="12.28515625" style="30" customWidth="1"/>
    <col min="11" max="11" width="10.85546875" customWidth="1"/>
    <col min="12" max="12" width="10.42578125" customWidth="1"/>
    <col min="13" max="13" width="11.5703125" customWidth="1"/>
    <col min="14" max="14" width="10.85546875" customWidth="1"/>
    <col min="15" max="15" width="10.7109375" customWidth="1"/>
  </cols>
  <sheetData>
    <row r="1" spans="1:17" x14ac:dyDescent="0.25">
      <c r="L1" s="54"/>
      <c r="M1" s="54"/>
      <c r="N1" s="54"/>
      <c r="O1" s="54"/>
    </row>
    <row r="2" spans="1:17" x14ac:dyDescent="0.25">
      <c r="L2" s="55"/>
      <c r="M2" s="55"/>
      <c r="N2" s="55"/>
      <c r="O2" s="55"/>
    </row>
    <row r="3" spans="1:17" x14ac:dyDescent="0.25">
      <c r="L3" s="54"/>
      <c r="M3" s="54"/>
      <c r="N3" s="54"/>
      <c r="O3" s="54"/>
    </row>
    <row r="4" spans="1:17" x14ac:dyDescent="0.25">
      <c r="C4" s="24" t="s">
        <v>21</v>
      </c>
      <c r="D4" s="24"/>
      <c r="E4" s="24"/>
      <c r="F4" s="24"/>
      <c r="G4" s="24"/>
      <c r="H4" s="24"/>
      <c r="L4" s="54"/>
      <c r="M4" s="54"/>
      <c r="N4" s="54"/>
      <c r="O4" s="54"/>
    </row>
    <row r="5" spans="1:17" ht="8.25" customHeight="1" x14ac:dyDescent="0.25">
      <c r="L5" s="11"/>
      <c r="M5" s="11"/>
      <c r="N5" s="11"/>
      <c r="O5" s="11"/>
    </row>
    <row r="6" spans="1:17" s="1" customFormat="1" ht="15.75" hidden="1" customHeight="1" x14ac:dyDescent="0.25">
      <c r="A6" s="49" t="s">
        <v>18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</row>
    <row r="7" spans="1:17" ht="43.5" customHeight="1" x14ac:dyDescent="0.25">
      <c r="A7" s="10" t="s">
        <v>0</v>
      </c>
      <c r="B7" s="51" t="s">
        <v>1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3"/>
    </row>
    <row r="8" spans="1:17" ht="56.25" customHeight="1" x14ac:dyDescent="0.25">
      <c r="A8" s="2" t="s">
        <v>9</v>
      </c>
      <c r="B8" s="64" t="s">
        <v>11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</row>
    <row r="9" spans="1:17" ht="42.75" customHeight="1" x14ac:dyDescent="0.25">
      <c r="A9" s="56" t="s">
        <v>2</v>
      </c>
      <c r="B9" s="47" t="s">
        <v>3</v>
      </c>
      <c r="C9" s="47" t="s">
        <v>4</v>
      </c>
      <c r="D9" s="47" t="s">
        <v>14</v>
      </c>
      <c r="E9" s="35" t="s">
        <v>5</v>
      </c>
      <c r="F9" s="61" t="s">
        <v>23</v>
      </c>
      <c r="G9" s="62"/>
      <c r="H9" s="63" t="s">
        <v>24</v>
      </c>
      <c r="I9" s="62"/>
      <c r="J9" s="61" t="s">
        <v>25</v>
      </c>
      <c r="K9" s="62"/>
      <c r="L9" s="35" t="s">
        <v>16</v>
      </c>
      <c r="M9" s="37" t="s">
        <v>6</v>
      </c>
      <c r="N9" s="37" t="s">
        <v>7</v>
      </c>
      <c r="O9" s="35" t="s">
        <v>17</v>
      </c>
    </row>
    <row r="10" spans="1:17" ht="29.25" customHeight="1" x14ac:dyDescent="0.25">
      <c r="A10" s="57"/>
      <c r="B10" s="59"/>
      <c r="C10" s="59"/>
      <c r="D10" s="48"/>
      <c r="E10" s="60"/>
      <c r="F10" s="3" t="s">
        <v>8</v>
      </c>
      <c r="G10" s="3" t="s">
        <v>15</v>
      </c>
      <c r="H10" s="3" t="s">
        <v>8</v>
      </c>
      <c r="I10" s="3" t="s">
        <v>15</v>
      </c>
      <c r="J10" s="31" t="s">
        <v>8</v>
      </c>
      <c r="K10" s="4" t="s">
        <v>15</v>
      </c>
      <c r="L10" s="36"/>
      <c r="M10" s="38"/>
      <c r="N10" s="38"/>
      <c r="O10" s="36"/>
    </row>
    <row r="11" spans="1:17" ht="38.25" customHeight="1" x14ac:dyDescent="0.25">
      <c r="A11" s="57"/>
      <c r="B11" s="6">
        <v>1</v>
      </c>
      <c r="C11" s="7" t="s">
        <v>19</v>
      </c>
      <c r="D11" s="8" t="s">
        <v>20</v>
      </c>
      <c r="E11" s="20">
        <v>1</v>
      </c>
      <c r="F11" s="21">
        <v>2550</v>
      </c>
      <c r="G11" s="22">
        <f t="shared" ref="G11" si="0">E11*F11</f>
        <v>2550</v>
      </c>
      <c r="H11" s="21">
        <v>2650</v>
      </c>
      <c r="I11" s="22">
        <f t="shared" ref="I11" si="1">E11*H11</f>
        <v>2650</v>
      </c>
      <c r="J11" s="21">
        <v>2680</v>
      </c>
      <c r="K11" s="23">
        <f t="shared" ref="K11" si="2">E11*J11</f>
        <v>2680</v>
      </c>
      <c r="L11" s="25">
        <f t="shared" ref="L11" si="3">(F11+H11+J11)/3</f>
        <v>2626.6666666666665</v>
      </c>
      <c r="M11" s="25">
        <f t="shared" ref="M11" si="4">_xlfn.STDEV.S(F11,H11,J11)</f>
        <v>68.068592855540459</v>
      </c>
      <c r="N11" s="25">
        <f t="shared" ref="N11" si="5">M11/L11*100</f>
        <v>2.5914438904393577</v>
      </c>
      <c r="O11" s="26">
        <f t="shared" ref="O11" si="6">(ROUND(((L11*E11)*100),0))/100</f>
        <v>2626.67</v>
      </c>
    </row>
    <row r="12" spans="1:17" ht="28.5" customHeight="1" x14ac:dyDescent="0.25">
      <c r="A12" s="57"/>
      <c r="B12" s="6"/>
      <c r="C12" s="16"/>
      <c r="D12" s="17"/>
      <c r="E12" s="18"/>
      <c r="F12" s="19"/>
      <c r="G12" s="27">
        <f>SUM(G11:G11)</f>
        <v>2550</v>
      </c>
      <c r="H12" s="28"/>
      <c r="I12" s="27">
        <f>SUM(I11:I11)</f>
        <v>2650</v>
      </c>
      <c r="J12" s="32"/>
      <c r="K12" s="27">
        <f>SUM(K11:K11)</f>
        <v>2680</v>
      </c>
      <c r="L12" s="29"/>
      <c r="M12" s="29"/>
      <c r="N12" s="29"/>
      <c r="O12" s="27">
        <f>SUM(O11:O11)</f>
        <v>2626.67</v>
      </c>
    </row>
    <row r="13" spans="1:17" ht="49.5" customHeight="1" x14ac:dyDescent="0.25">
      <c r="A13" s="58"/>
      <c r="B13" s="39" t="s">
        <v>22</v>
      </c>
      <c r="C13" s="40"/>
      <c r="D13" s="40"/>
      <c r="E13" s="40"/>
      <c r="F13" s="41"/>
      <c r="G13" s="41"/>
      <c r="H13" s="41"/>
      <c r="I13" s="41"/>
      <c r="J13" s="41"/>
      <c r="K13" s="41"/>
      <c r="L13" s="41"/>
      <c r="M13" s="41"/>
      <c r="N13" s="41"/>
      <c r="O13" s="42"/>
    </row>
    <row r="14" spans="1:17" ht="15" customHeight="1" x14ac:dyDescent="0.25">
      <c r="A14" s="43" t="s">
        <v>12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5"/>
    </row>
    <row r="15" spans="1:17" ht="32.25" customHeight="1" x14ac:dyDescent="0.25">
      <c r="A15" s="34" t="s">
        <v>10</v>
      </c>
      <c r="B15" s="34"/>
      <c r="C15" s="34"/>
      <c r="D15" s="34"/>
      <c r="E15" s="34"/>
      <c r="F15" s="34"/>
      <c r="G15" s="34"/>
      <c r="H15" s="34"/>
      <c r="I15" s="34"/>
      <c r="J15" s="34"/>
    </row>
    <row r="16" spans="1:17" s="1" customFormat="1" ht="136.5" customHeight="1" x14ac:dyDescent="0.25">
      <c r="B16" s="46" t="s">
        <v>13</v>
      </c>
      <c r="C16" s="46"/>
      <c r="D16" s="46"/>
      <c r="E16" s="46"/>
      <c r="F16" s="46"/>
      <c r="G16" s="46"/>
      <c r="H16" s="46"/>
      <c r="I16" s="46"/>
      <c r="J16" s="46"/>
      <c r="K16" s="46"/>
      <c r="L16" s="12"/>
      <c r="M16" s="13"/>
      <c r="N16" s="12"/>
      <c r="P16" s="14"/>
      <c r="Q16" s="15"/>
    </row>
    <row r="18" spans="1:10" s="5" customFormat="1" ht="15.75" x14ac:dyDescent="0.25">
      <c r="A18" s="9"/>
      <c r="G18" s="9"/>
      <c r="J18" s="33"/>
    </row>
  </sheetData>
  <mergeCells count="23">
    <mergeCell ref="B16:K16"/>
    <mergeCell ref="D9:D10"/>
    <mergeCell ref="A6:O6"/>
    <mergeCell ref="B7:O7"/>
    <mergeCell ref="L1:O1"/>
    <mergeCell ref="L2:O2"/>
    <mergeCell ref="L3:O3"/>
    <mergeCell ref="L4:O4"/>
    <mergeCell ref="A9:A13"/>
    <mergeCell ref="B9:B10"/>
    <mergeCell ref="C9:C10"/>
    <mergeCell ref="E9:E10"/>
    <mergeCell ref="F9:G9"/>
    <mergeCell ref="H9:I9"/>
    <mergeCell ref="J9:K9"/>
    <mergeCell ref="B8:O8"/>
    <mergeCell ref="A15:J15"/>
    <mergeCell ref="L9:L10"/>
    <mergeCell ref="M9:M10"/>
    <mergeCell ref="N9:N10"/>
    <mergeCell ref="O9:O10"/>
    <mergeCell ref="B13:O13"/>
    <mergeCell ref="A14:O14"/>
  </mergeCells>
  <pageMargins left="0.31496062992125984" right="0.31496062992125984" top="0" bottom="0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2026-08-17T07:18:31Z</dcterms:modified>
</cp:coreProperties>
</file>