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Z:\ЗАКУПКИ\ЗАДАЧИ\11.08.2026 Краска\"/>
    </mc:Choice>
  </mc:AlternateContent>
  <xr:revisionPtr revIDLastSave="0" documentId="13_ncr:1_{E6833CC6-55F0-498A-9C28-96FD4BFBFBC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definedNames>
    <definedName name="_xlnm.Print_Area" localSheetId="0">Лист1!$A$1:$AF$24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9" i="1" l="1"/>
  <c r="AF14" i="1"/>
  <c r="AC17" i="1"/>
  <c r="AD17" i="1" s="1"/>
  <c r="AC18" i="1"/>
  <c r="AD18" i="1" s="1"/>
  <c r="AF16" i="1"/>
  <c r="AC14" i="1" l="1"/>
  <c r="AD14" i="1" s="1"/>
  <c r="AF17" i="1"/>
  <c r="AC16" i="1"/>
  <c r="AD16" i="1" s="1"/>
  <c r="AF18" i="1"/>
  <c r="AC13" i="1" l="1"/>
  <c r="AD13" i="1" s="1"/>
  <c r="AF13" i="1" l="1"/>
  <c r="AC15" i="1"/>
  <c r="AD15" i="1" s="1"/>
  <c r="AF15" i="1" l="1"/>
  <c r="AC12" i="1"/>
  <c r="AD12" i="1" s="1"/>
  <c r="AF12" i="1" l="1"/>
</calcChain>
</file>

<file path=xl/sharedStrings.xml><?xml version="1.0" encoding="utf-8"?>
<sst xmlns="http://schemas.openxmlformats.org/spreadsheetml/2006/main" count="124" uniqueCount="94">
  <si>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</si>
  <si>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</si>
  <si>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</si>
  <si>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</si>
  <si>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</si>
  <si>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</si>
  <si>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</si>
  <si>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</si>
  <si>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</si>
  <si>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</si>
  <si>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</si>
  <si>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</si>
  <si>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</si>
  <si>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</si>
  <si>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</si>
  <si>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</si>
  <si>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</si>
  <si>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</si>
  <si>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</si>
  <si>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</si>
  <si>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</si>
  <si>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</si>
  <si>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</si>
  <si>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</si>
  <si>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</si>
  <si>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</si>
  <si>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</si>
  <si>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</si>
  <si>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</si>
  <si>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</si>
  <si>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</si>
  <si>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</si>
  <si>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</si>
  <si>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</si>
  <si>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</si>
  <si>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</si>
  <si>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</si>
  <si>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</si>
  <si>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</si>
  <si>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</si>
  <si>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</si>
  <si>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</si>
  <si>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</si>
  <si>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</si>
  <si>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</si>
  <si>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</si>
  <si>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Используемый метод определения НМЦК
с обоснованием:</t>
  </si>
  <si>
    <t>Средняя цена (руб.)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</si>
  <si>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</si>
  <si>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</si>
  <si>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</si>
  <si>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Информация из открытых источников №1</t>
  </si>
  <si>
    <t>Информация из открытых источников №2</t>
  </si>
  <si>
    <t>Информация из открытых источников №3</t>
  </si>
  <si>
    <t>Ссылка на позицию в сети Интернет</t>
  </si>
  <si>
    <t>СОГЛАСОВАНО:</t>
  </si>
  <si>
    <t>20.30.11.120</t>
  </si>
  <si>
    <t>литр</t>
  </si>
  <si>
    <t>https://www.mirkrasok.ru/product/luxium_bindo_7_lyuksium_bindo_7_ekstraprochnaya_kraska_dlya_sten_i_potolkov/sku_333267/</t>
  </si>
  <si>
    <t>https://moscow.petrovich.ru/product/603153/</t>
  </si>
  <si>
    <t>https://alt-x.ru/catalog/kraski_emali/kraski_dlya_vnutrennikh_rabot/13380/?oid=12464</t>
  </si>
  <si>
    <t>https://www.mirkrasok.ru/product/dulux_dulyuks_legko_obnovit_poly_i_lestnitsy_kraska_iznosostoykaya_poluglyantsevaya/sku_117619/?utm_source=yandex&amp;utm_medium=cpc&amp;utm_campaign=y_all_tovarnaya-all_rsya%7C83232770&amp;utm_content=phid%7C43310501460%7Crid%7C43310501460%7Ccfid%7C0%7Ccid%7C83232770%7Cgid%7C5131838669%7Caid%7C16603848864%7Cadp%7Cno%7Cpos%7Cpremium2%7Csrc%7Csearch-none%7Cdvc%7Cdesktop&amp;utm_term=---autotargeting&amp;rs=y_all_tovarnaya-all_rsya&amp;roistat=direct28_search_83232770_rsMasterGroup_rsMasterBanner_---autotargeting&amp;yclid=1632447541296234495</t>
  </si>
  <si>
    <t>https://www.mirkrasok.ru/product/dulux_dulyuks_legko_obnovit_poly_i_lestnitsy_kraska_iznosostoykaya_poluglyantsevaya/sku_117618/?utm_source=yandex&amp;utm_medium=cpc&amp;utm_campaign=y_all_tovarnaya-all_rsya%7C83232770&amp;utm_content=phid%7C43310501460%7Crid%7C43310501460%7Ccfid%7C0%7Ccid%7C83232770%7Cgid%7C5131838669%7Caid%7C16603848864%7Cadp%7Cno%7Cpos%7Cpremium4%7Csrc%7Csearch-none%7Cdvc%7Cdesktop&amp;utm_term=---autotargeting&amp;rs=y_all_tovarnaya-all_rsya&amp;roistat=direct28_search_83232770_rsMasterGroup_rsMasterBanner_---autotargeting&amp;yclid=5846672630872276991</t>
  </si>
  <si>
    <t>https://www.kraski.ru/catalog/kraska_poly_i_lestnitsy_baza_bs_9l_dulux/</t>
  </si>
  <si>
    <t>Специались по закупкам</t>
  </si>
  <si>
    <t>/Холодкова М.М.</t>
  </si>
  <si>
    <t>https://tk-konstruktor.ru/catalog/otdelochnye-materialy/laki-i-kraski/kraski-dlya-vnutrennikh-rabot/kraska-dulux-bindo-7-steny-potolki-matovaya-baza-bw-9l/?ysclid=msok0pi2j329503537</t>
  </si>
  <si>
    <t>https://www.kraski.ru/catalog/kraska_poly_i_lestnitsy_baza_bs_9l_dulux/?ysclid=msok8c6w4966204547</t>
  </si>
  <si>
    <t>https://s-hit.ru/products/dulux-polyi-i-lestnitsyi/?etext=2202.jiWlcBtaWiSS-Z8R6cekUU02VWFjHgr9oQnrS6_nza9KSADnd4aGQlIMj5xfq5pJ_yJrsvElqmMev20bYMDZcGIuK_OWtLS-x1-98UqJ2dqj5tNb0bq8yUOOkDUYhEv3VpwypzzkqYde2ImXu7Z_IL4Q9b_O9iFHLK9L4vNofY12jUjqN3CuvCjiRpoY7ty8vDiU0zPoETBWiJ0DhxFq7DCjfnhAKkq59mH5u_X5WhF0dnVkeWx1cnp4enVucHlo.b08eaa3e6bd03ef9c5518868c51250fa5cf82460&amp;yclid=8327762297469534207#</t>
  </si>
  <si>
    <t>штука</t>
  </si>
  <si>
    <t>https://www.ozon.ru/product/emal-aerozolnaya-satinirovannaya-luxens-tsvet-antratsitovo-seryy-520-ml-1175264163/?utm_source=yandex_serp_products&amp;utm_medium=organic&amp;ysclid=msyhokiba208069858</t>
  </si>
  <si>
    <t>https://www.ozon.ru/product/emal-aerozolnaya-dekorativnaya-luxens-satinirovannaya-tsvet-shokoladno-korichnevyy-520-ml-1220090920/?from_sku=1220096433&amp;oos_search=false&amp;sh=K-BIaUSuow</t>
  </si>
  <si>
    <t>Эмаль аэрозольная декоративная Luxens сатинированная цвет шоколадно-коричневый (Ral 8017)</t>
  </si>
  <si>
    <t xml:space="preserve">Эмаль аэрозольная декоративная Luxens сатинированная цвет антрацитово-серый 520 мл (RAL 7016) </t>
  </si>
  <si>
    <t>https://market.yandex.ru/card/emal-aerozolnaya-dekorativnaya-luxens-satinirovannaya-tsvet-antratsitovo-seryy-520-ml/5261482188?do-waremd5=jpc9V0ZADpiDvaE55JFgLg&amp;clid=1651&amp;ogV=-12</t>
  </si>
  <si>
    <t>https://www.wildberries.ru/catalog/488241571/detail.aspx?utm_source=yandex&amp;utm_medium=feed&amp;utm_campaign=feed/rn:unpop_msk/c:6442/b:398150&amp;ysclid=msyhsti2b34142983</t>
  </si>
  <si>
    <t>https://www.wildberries.ru/catalog/488241583/detail.aspx</t>
  </si>
  <si>
    <t>https://market.yandex.ru/card/emal-aerozolnaya-dekorativnaya-luxens-matovaya-tsvet-shokoladno-korichnevyy-520-ml/5261558428?do-waremd5=c53RotK8J5VfM55zciMjDQ&amp;clid=1651&amp;ogV=-12</t>
  </si>
  <si>
    <t xml:space="preserve">20.30.11.110 </t>
  </si>
  <si>
    <t>20.30.22.110</t>
  </si>
  <si>
    <t>https://market.yandex.ru/card/petri-diamond-hard-lak-poliuritanovyy-matovyy-0946l/102680439681?do-waremd5=Du4Z3mzU_9bFr1utr4-skQ&amp;clid=703&amp;ysclid=msyilx3wb9758302686&amp;ogV=-12</t>
  </si>
  <si>
    <t>https://kraskivtsvet.ru/brend/petri/lak-parketnyj-poliuretanovyj-matovyj-petri-diamond-hard</t>
  </si>
  <si>
    <t xml:space="preserve">ЛЮКСИУМ БИНДО 7 Краска для стен и потолков Luxium Bindo 7 (Dulux) износостойкая, матовая, белая </t>
  </si>
  <si>
    <t>Краска грунт для пола полуглянцевая база BW DULUX легко обновить полы и лестнницы, без колеровки</t>
  </si>
  <si>
    <t>Краска грунт для пола полуглянцевая база BC  DULUX легко обновить полы и лестнницы (колеровка по RAL 9005, черный)</t>
  </si>
  <si>
    <t>https://www.mirkrasok.ru/product/dulux_dulyuks_legko_obnovit_poly_i_lestnitsy_kraska_iznosostoykaya_poluglyantsevaya/sku_117621/?utm_source=yandex&amp;utm_medium=cpc&amp;utm_campaign=y_all_tovarnaya-all_rsya%7C83232770&amp;utm_content=phid%7C43310501460%7Crid%7C43310501460%7Ccfid%7C0%7Ccid%7C83232770%7Cgid%7C5131838669%7Caid%7C16603848864%7Cadp%7Cno%7Cpos%7Cpremium2%7Csrc%7Csearch-none%7Cdvc%7Cdesktop&amp;utm_term=---autotargeting&amp;rs=y_all_tovarnaya-all_rsya&amp;roistat=direct28_search_83232770_rsMasterGroup_rsMasterBanner_---autotargeting&amp;yclid=1632447541296234495</t>
  </si>
  <si>
    <t>https://www.kraski.ru/catalog/kraska_poly_i_lestnitsy_baza_bc_2l_dulux/</t>
  </si>
  <si>
    <t>https://dulux-color.ru/palette/ral-classic/ral-7011/dulux-poly-i-lestnitsy-poluglyantsevaya-kraska/</t>
  </si>
  <si>
    <t>Краска грунт для пола полуглянцевая база BC  DULUX легко обновить полы и лестнницы (колеровка по RAL 7011, серый )</t>
  </si>
  <si>
    <t>лак 100% полиуретановый, матовый  PETRI ДАЙМОНД ХАРД  (0,946 л)</t>
  </si>
  <si>
    <t>Дата подготовки обоснования НМЦК: 18.08.2026</t>
  </si>
  <si>
    <t>На основании проведенного анализа рынка и расчетов, НМЦК составляет: 187 251, 12  рублей.</t>
  </si>
  <si>
    <t>Поставка отделочных материалов для мастерских</t>
  </si>
  <si>
    <t>https://www.vseinstrumenti.ru/product/poliuretanovyj-lak-petri-diamond-hard-matovyj-pc9014-1292242/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</si>
</sst>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charset val="204"/>
    </font>
    <font>
      <u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Alignment="0"/>
    <xf numFmtId="0" fontId="9" fillId="0" borderId="0" applyAlignment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6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3" fillId="0" borderId="0" xfId="0" applyFont="1" applyAlignment="1">
      <alignment horizontal="left" vertical="center" wrapText="1"/>
    </xf>
    <xf numFmtId="0" fontId="5" fillId="0" borderId="0" xfId="0" applyFont="1"/>
    <xf numFmtId="2" fontId="5" fillId="0" borderId="0" xfId="0" applyNumberFormat="1" applyFont="1"/>
    <xf numFmtId="2" fontId="5" fillId="0" borderId="10" xfId="0" applyNumberFormat="1" applyFont="1" applyBorder="1"/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10" fillId="2" borderId="1" xfId="2" applyNumberForma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164" fontId="10" fillId="2" borderId="4" xfId="2" applyNumberForma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31</xdr:col>
      <xdr:colOff>39158</xdr:colOff>
      <xdr:row>10</xdr:row>
      <xdr:rowOff>75141</xdr:rowOff>
    </xdr:from>
    <xdr:to>
      <xdr:col>32</xdr:col>
      <xdr:colOff>85301</xdr:colOff>
      <xdr:row>10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6241" y="5091641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123825</xdr:colOff>
      <xdr:row>10</xdr:row>
      <xdr:rowOff>76200</xdr:rowOff>
    </xdr:from>
    <xdr:to>
      <xdr:col>28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180976</xdr:colOff>
      <xdr:row>10</xdr:row>
      <xdr:rowOff>152399</xdr:rowOff>
    </xdr:from>
    <xdr:to>
      <xdr:col>29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zon.ru/product/emal-aerozolnaya-satinirovannaya-luxens-tsvet-antratsitovo-seryy-520-ml-1175264163/?utm_source=yandex_serp_products&amp;utm_medium=organic&amp;ysclid=msyhokiba208069858" TargetMode="External"/><Relationship Id="rId13" Type="http://schemas.openxmlformats.org/officeDocument/2006/relationships/hyperlink" Target="https://market.yandex.ru/card/emal-aerozolnaya-dekorativnaya-luxens-matovaya-tsvet-shokoladno-korichnevyy-520-ml/5261558428?do-waremd5=c53RotK8J5VfM55zciMjDQ&amp;clid=1651&amp;ogV=-12" TargetMode="External"/><Relationship Id="rId18" Type="http://schemas.openxmlformats.org/officeDocument/2006/relationships/hyperlink" Target="https://www.kraski.ru/catalog/kraska_poly_i_lestnitsy_baza_bc_2l_dulux/" TargetMode="External"/><Relationship Id="rId3" Type="http://schemas.openxmlformats.org/officeDocument/2006/relationships/hyperlink" Target="https://tk-konstruktor.ru/catalog/otdelochnye-materialy/laki-i-kraski/kraski-dlya-vnutrennikh-rabot/kraska-dulux-bindo-7-steny-potolki-matovaya-baza-bw-9l/?ysclid=msok0pi2j329503537" TargetMode="External"/><Relationship Id="rId7" Type="http://schemas.openxmlformats.org/officeDocument/2006/relationships/hyperlink" Target="https://s-hit.ru/products/dulux-polyi-i-lestnitsyi/?etext=2202.jiWlcBtaWiSS-Z8R6cekUU02VWFjHgr9oQnrS6_nza9KSADnd4aGQlIMj5xfq5pJ_yJrsvElqmMev20bYMDZcGIuK_OWtLS-x1-98UqJ2dqj5tNb0bq8yUOOkDUYhEv3VpwypzzkqYde2ImXu7Z_IL4Q9b_O9iFHLK9L4vNofY12jUjqN3CuvCjiRpoY7ty8vDiU0zPoETBWiJ0DhxFq7DCjfnhAKkq59mH5u_X5WhF0dnVkeWx1cnp4enVucHlo.b08eaa3e6bd03ef9c5518868c51250fa5cf82460&amp;yclid=8327762297469534207" TargetMode="External"/><Relationship Id="rId12" Type="http://schemas.openxmlformats.org/officeDocument/2006/relationships/hyperlink" Target="https://www.wildberries.ru/catalog/488241583/detail.aspx" TargetMode="External"/><Relationship Id="rId17" Type="http://schemas.openxmlformats.org/officeDocument/2006/relationships/hyperlink" Target="https://www.mirkrasok.ru/product/dulux_dulyuks_legko_obnovit_poly_i_lestnitsy_kraska_iznosostoykaya_poluglyantsevaya/sku_117621/?utm_source=yandex&amp;utm_medium=cpc&amp;utm_campaign=y_all_tovarnaya-all_rsya%7C83232770&amp;utm_content=phid%7C43310501460%7Crid%7C43310501460%7Ccfid%7C0%7Ccid%7C83232770%7Cgid%7C5131838669%7Caid%7C16603848864%7Cadp%7Cno%7Cpos%7Cpremium2%7Csrc%7Csearch-none%7Cdvc%7Cdesktop&amp;utm_term=---autotargeting&amp;rs=y_all_tovarnaya-all_rsya&amp;roistat=direct28_search_83232770_rsMasterGroup_rsMasterBanner_---autotargeting&amp;yclid=1632447541296234495" TargetMode="External"/><Relationship Id="rId2" Type="http://schemas.openxmlformats.org/officeDocument/2006/relationships/hyperlink" Target="https://moscow.petrovich.ru/product/603153/" TargetMode="External"/><Relationship Id="rId16" Type="http://schemas.openxmlformats.org/officeDocument/2006/relationships/hyperlink" Target="https://kraskivtsvet.ru/brend/petri/lak-parketnyj-poliuretanovyj-matovyj-petri-diamond-hard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mirkrasok.ru/product/luxium_bindo_7_lyuksium_bindo_7_ekstraprochnaya_kraska_dlya_sten_i_potolkov/sku_333267/" TargetMode="External"/><Relationship Id="rId6" Type="http://schemas.openxmlformats.org/officeDocument/2006/relationships/hyperlink" Target="https://www.kraski.ru/catalog/kraska_poly_i_lestnitsy_baza_bs_9l_dulux/" TargetMode="External"/><Relationship Id="rId11" Type="http://schemas.openxmlformats.org/officeDocument/2006/relationships/hyperlink" Target="https://www.wildberries.ru/catalog/488241571/detail.aspx?utm_source=yandex&amp;utm_medium=feed&amp;utm_campaign=feed/rn:unpop_msk/c:6442/b:398150&amp;ysclid=msyhsti2b34142983" TargetMode="External"/><Relationship Id="rId5" Type="http://schemas.openxmlformats.org/officeDocument/2006/relationships/hyperlink" Target="https://alt-x.ru/catalog/kraski_emali/kraski_dlya_vnutrennikh_rabot/13380/?oid=12464" TargetMode="External"/><Relationship Id="rId15" Type="http://schemas.openxmlformats.org/officeDocument/2006/relationships/hyperlink" Target="https://market.yandex.ru/card/petri-diamond-hard-lak-poliuritanovyy-matovyy-0946l/102680439681?do-waremd5=Du4Z3mzU_9bFr1utr4-skQ&amp;clid=703&amp;ysclid=msyilx3wb9758302686&amp;ogV=-12" TargetMode="External"/><Relationship Id="rId10" Type="http://schemas.openxmlformats.org/officeDocument/2006/relationships/hyperlink" Target="https://market.yandex.ru/card/emal-aerozolnaya-dekorativnaya-luxens-satinirovannaya-tsvet-antratsitovo-seryy-520-ml/5261482188?do-waremd5=jpc9V0ZADpiDvaE55JFgLg&amp;clid=1651&amp;ogV=-12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kraski.ru/catalog/kraska_poly_i_lestnitsy_baza_bs_9l_dulux/?ysclid=msok8c6w4966204547" TargetMode="External"/><Relationship Id="rId9" Type="http://schemas.openxmlformats.org/officeDocument/2006/relationships/hyperlink" Target="https://www.ozon.ru/product/emal-aerozolnaya-dekorativnaya-luxens-satinirovannaya-tsvet-shokoladno-korichnevyy-520-ml-1220090920/?from_sku=1220096433&amp;oos_search=false&amp;sh=K-BIaUSuow" TargetMode="External"/><Relationship Id="rId14" Type="http://schemas.openxmlformats.org/officeDocument/2006/relationships/hyperlink" Target="https://www.vseinstrumenti.ru/product/poliuretanovyj-lak-petri-diamond-hard-matovyj-pc9014-12922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4"/>
  <sheetViews>
    <sheetView tabSelected="1" view="pageBreakPreview" topLeftCell="A10" zoomScale="70" zoomScaleNormal="100" zoomScaleSheetLayoutView="70" workbookViewId="0">
      <selection activeCell="B16" sqref="B16"/>
    </sheetView>
  </sheetViews>
  <sheetFormatPr defaultRowHeight="14.4" x14ac:dyDescent="0.3"/>
  <cols>
    <col min="1" max="1" width="7.88671875" customWidth="1"/>
    <col min="2" max="2" width="31.33203125" customWidth="1"/>
    <col min="3" max="3" width="18.6640625" customWidth="1"/>
    <col min="4" max="4" width="17" customWidth="1"/>
    <col min="5" max="5" width="8.88671875" customWidth="1"/>
    <col min="6" max="6" width="13.6640625" customWidth="1"/>
    <col min="7" max="11" width="13.6640625" style="1" customWidth="1"/>
    <col min="12" max="28" width="22" style="1" hidden="1" customWidth="1"/>
    <col min="29" max="29" width="20.5546875" style="1" customWidth="1"/>
    <col min="30" max="30" width="23" style="1" customWidth="1"/>
    <col min="31" max="31" width="15.109375" style="1" customWidth="1"/>
    <col min="32" max="32" width="20.33203125" style="1" customWidth="1"/>
    <col min="33" max="33" width="18.44140625" customWidth="1"/>
    <col min="34" max="1027" width="9.109375" customWidth="1"/>
  </cols>
  <sheetData>
    <row r="1" spans="1:32" x14ac:dyDescent="0.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56.25" customHeight="1" x14ac:dyDescent="0.4">
      <c r="A3" s="51" t="s">
        <v>49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</row>
    <row r="4" spans="1:32" x14ac:dyDescent="0.3">
      <c r="A4" s="19"/>
      <c r="B4" s="19"/>
      <c r="C4" s="19"/>
      <c r="D4" s="19"/>
      <c r="E4" s="19"/>
      <c r="F4" s="1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x14ac:dyDescent="0.3">
      <c r="A5" s="19"/>
      <c r="B5" s="19"/>
      <c r="C5" s="19"/>
      <c r="D5" s="19"/>
      <c r="E5" s="19"/>
      <c r="F5" s="19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  <c r="AD5" s="20"/>
      <c r="AE5" s="20"/>
      <c r="AF5" s="20"/>
    </row>
    <row r="6" spans="1:32" ht="31.5" customHeight="1" x14ac:dyDescent="0.3">
      <c r="A6" s="46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</row>
    <row r="7" spans="1:32" ht="38.25" customHeight="1" x14ac:dyDescent="0.3">
      <c r="A7" s="46" t="s">
        <v>46</v>
      </c>
      <c r="B7" s="47"/>
      <c r="C7" s="52"/>
      <c r="D7" s="46" t="s">
        <v>50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</row>
    <row r="8" spans="1:32" x14ac:dyDescent="0.3">
      <c r="A8" s="53" t="s">
        <v>92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</row>
    <row r="9" spans="1:32" ht="129" customHeight="1" x14ac:dyDescent="0.3">
      <c r="A9" s="55" t="s">
        <v>2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</row>
    <row r="10" spans="1:32" ht="26.4" x14ac:dyDescent="0.3">
      <c r="A10" s="49" t="s">
        <v>3</v>
      </c>
      <c r="B10" s="49" t="s">
        <v>48</v>
      </c>
      <c r="C10" s="50" t="s">
        <v>4</v>
      </c>
      <c r="D10" s="49" t="s">
        <v>5</v>
      </c>
      <c r="E10" s="50" t="s">
        <v>6</v>
      </c>
      <c r="F10" s="56" t="s">
        <v>51</v>
      </c>
      <c r="G10" s="57"/>
      <c r="H10" s="56" t="s">
        <v>52</v>
      </c>
      <c r="I10" s="57"/>
      <c r="J10" s="56" t="s">
        <v>53</v>
      </c>
      <c r="K10" s="57"/>
      <c r="L10" s="11" t="s">
        <v>7</v>
      </c>
      <c r="M10" s="11" t="s">
        <v>8</v>
      </c>
      <c r="N10" s="11" t="s">
        <v>9</v>
      </c>
      <c r="O10" s="11" t="s">
        <v>10</v>
      </c>
      <c r="P10" s="11" t="s">
        <v>11</v>
      </c>
      <c r="Q10" s="11" t="s">
        <v>12</v>
      </c>
      <c r="R10" s="11" t="s">
        <v>13</v>
      </c>
      <c r="S10" s="11" t="s">
        <v>14</v>
      </c>
      <c r="T10" s="11" t="s">
        <v>15</v>
      </c>
      <c r="U10" s="11" t="s">
        <v>16</v>
      </c>
      <c r="V10" s="11" t="s">
        <v>17</v>
      </c>
      <c r="W10" s="11" t="s">
        <v>18</v>
      </c>
      <c r="X10" s="11" t="s">
        <v>19</v>
      </c>
      <c r="Y10" s="11" t="s">
        <v>20</v>
      </c>
      <c r="Z10" s="11" t="s">
        <v>21</v>
      </c>
      <c r="AA10" s="11" t="s">
        <v>22</v>
      </c>
      <c r="AB10" s="11" t="s">
        <v>23</v>
      </c>
      <c r="AC10" s="12" t="s">
        <v>24</v>
      </c>
      <c r="AD10" s="12" t="s">
        <v>25</v>
      </c>
      <c r="AE10" s="50" t="s">
        <v>47</v>
      </c>
      <c r="AF10" s="13" t="s">
        <v>26</v>
      </c>
    </row>
    <row r="11" spans="1:32" ht="60.75" customHeight="1" x14ac:dyDescent="0.3">
      <c r="A11" s="49"/>
      <c r="B11" s="49"/>
      <c r="C11" s="50"/>
      <c r="D11" s="49"/>
      <c r="E11" s="50"/>
      <c r="F11" s="10" t="s">
        <v>54</v>
      </c>
      <c r="G11" s="11" t="s">
        <v>27</v>
      </c>
      <c r="H11" s="10" t="s">
        <v>54</v>
      </c>
      <c r="I11" s="11" t="s">
        <v>27</v>
      </c>
      <c r="J11" s="10" t="s">
        <v>54</v>
      </c>
      <c r="K11" s="11" t="s">
        <v>27</v>
      </c>
      <c r="L11" s="11" t="s">
        <v>27</v>
      </c>
      <c r="M11" s="11" t="s">
        <v>27</v>
      </c>
      <c r="N11" s="11" t="s">
        <v>27</v>
      </c>
      <c r="O11" s="11" t="s">
        <v>27</v>
      </c>
      <c r="P11" s="11" t="s">
        <v>27</v>
      </c>
      <c r="Q11" s="11" t="s">
        <v>27</v>
      </c>
      <c r="R11" s="11" t="s">
        <v>27</v>
      </c>
      <c r="S11" s="11" t="s">
        <v>27</v>
      </c>
      <c r="T11" s="11" t="s">
        <v>27</v>
      </c>
      <c r="U11" s="11" t="s">
        <v>27</v>
      </c>
      <c r="V11" s="11" t="s">
        <v>27</v>
      </c>
      <c r="W11" s="11" t="s">
        <v>27</v>
      </c>
      <c r="X11" s="11" t="s">
        <v>27</v>
      </c>
      <c r="Y11" s="11" t="s">
        <v>27</v>
      </c>
      <c r="Z11" s="11" t="s">
        <v>27</v>
      </c>
      <c r="AA11" s="11" t="s">
        <v>27</v>
      </c>
      <c r="AB11" s="11" t="s">
        <v>27</v>
      </c>
      <c r="AC11" s="14"/>
      <c r="AD11" s="14"/>
      <c r="AE11" s="50"/>
      <c r="AF11" s="15"/>
    </row>
    <row r="12" spans="1:32" ht="60.75" customHeight="1" x14ac:dyDescent="0.3">
      <c r="A12" s="9">
        <v>1</v>
      </c>
      <c r="B12" s="22" t="s">
        <v>82</v>
      </c>
      <c r="C12" s="23" t="s">
        <v>56</v>
      </c>
      <c r="D12" s="24" t="s">
        <v>57</v>
      </c>
      <c r="E12" s="25">
        <v>18</v>
      </c>
      <c r="F12" s="26" t="s">
        <v>58</v>
      </c>
      <c r="G12" s="27">
        <v>873</v>
      </c>
      <c r="H12" s="26" t="s">
        <v>59</v>
      </c>
      <c r="I12" s="27">
        <v>873</v>
      </c>
      <c r="J12" s="28" t="s">
        <v>66</v>
      </c>
      <c r="K12" s="27">
        <v>779</v>
      </c>
      <c r="L12" s="29" t="s">
        <v>28</v>
      </c>
      <c r="M12" s="29" t="s">
        <v>29</v>
      </c>
      <c r="N12" s="29" t="s">
        <v>30</v>
      </c>
      <c r="O12" s="29" t="s">
        <v>31</v>
      </c>
      <c r="P12" s="29" t="s">
        <v>32</v>
      </c>
      <c r="Q12" s="29" t="s">
        <v>33</v>
      </c>
      <c r="R12" s="29" t="s">
        <v>34</v>
      </c>
      <c r="S12" s="29" t="s">
        <v>35</v>
      </c>
      <c r="T12" s="29" t="s">
        <v>36</v>
      </c>
      <c r="U12" s="29" t="s">
        <v>37</v>
      </c>
      <c r="V12" s="29" t="s">
        <v>38</v>
      </c>
      <c r="W12" s="29" t="s">
        <v>39</v>
      </c>
      <c r="X12" s="29" t="s">
        <v>40</v>
      </c>
      <c r="Y12" s="29" t="s">
        <v>41</v>
      </c>
      <c r="Z12" s="29" t="s">
        <v>42</v>
      </c>
      <c r="AA12" s="29" t="s">
        <v>43</v>
      </c>
      <c r="AB12" s="29" t="s">
        <v>44</v>
      </c>
      <c r="AC12" s="30">
        <f>SQRT(((SUM((POWER(G12-AE12,2)),(POWER(I12-AE12,2)),(POWER(K12-AE12,2)))/2)))</f>
        <v>54.270925457375427</v>
      </c>
      <c r="AD12" s="30">
        <f>AC12*100/AE12</f>
        <v>6.4480052107566417</v>
      </c>
      <c r="AE12" s="30">
        <v>841.67</v>
      </c>
      <c r="AF12" s="16">
        <f>AE12*E12</f>
        <v>15150.06</v>
      </c>
    </row>
    <row r="13" spans="1:32" ht="60.75" customHeight="1" x14ac:dyDescent="0.3">
      <c r="A13" s="9">
        <v>2</v>
      </c>
      <c r="B13" s="22" t="s">
        <v>84</v>
      </c>
      <c r="C13" s="23" t="s">
        <v>56</v>
      </c>
      <c r="D13" s="24" t="s">
        <v>57</v>
      </c>
      <c r="E13" s="25">
        <v>9</v>
      </c>
      <c r="F13" s="26" t="s">
        <v>61</v>
      </c>
      <c r="G13" s="27">
        <v>2112</v>
      </c>
      <c r="H13" s="28" t="s">
        <v>68</v>
      </c>
      <c r="I13" s="27">
        <v>2004</v>
      </c>
      <c r="J13" s="26" t="s">
        <v>63</v>
      </c>
      <c r="K13" s="27">
        <v>1896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30">
        <f t="shared" ref="AC13:AC14" si="0">SQRT(((SUM((POWER(G13-AE13,2)),(POWER(I13-AE13,2)),(POWER(K13-AE13,2)))/2)))</f>
        <v>108</v>
      </c>
      <c r="AD13" s="30">
        <f t="shared" ref="AD13:AD14" si="1">AC13*100/AE13</f>
        <v>5.3892215568862278</v>
      </c>
      <c r="AE13" s="30">
        <v>2004</v>
      </c>
      <c r="AF13" s="16">
        <f t="shared" ref="AF13:AF15" si="2">AE13*E13</f>
        <v>18036</v>
      </c>
    </row>
    <row r="14" spans="1:32" ht="60.75" customHeight="1" x14ac:dyDescent="0.3">
      <c r="A14" s="9">
        <v>3</v>
      </c>
      <c r="B14" s="22" t="s">
        <v>88</v>
      </c>
      <c r="C14" s="23" t="s">
        <v>56</v>
      </c>
      <c r="D14" s="24" t="s">
        <v>57</v>
      </c>
      <c r="E14" s="25">
        <v>2</v>
      </c>
      <c r="F14" s="28" t="s">
        <v>85</v>
      </c>
      <c r="G14" s="27">
        <v>2360</v>
      </c>
      <c r="H14" s="28" t="s">
        <v>86</v>
      </c>
      <c r="I14" s="27">
        <v>2220.5</v>
      </c>
      <c r="J14" s="26" t="s">
        <v>87</v>
      </c>
      <c r="K14" s="27">
        <v>2335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16">
        <f t="shared" si="0"/>
        <v>74.38133737705985</v>
      </c>
      <c r="AD14" s="16">
        <f t="shared" si="1"/>
        <v>3.2267180892107676</v>
      </c>
      <c r="AE14" s="16">
        <v>2305.17</v>
      </c>
      <c r="AF14" s="16">
        <f t="shared" si="2"/>
        <v>4610.34</v>
      </c>
    </row>
    <row r="15" spans="1:32" ht="60.75" customHeight="1" x14ac:dyDescent="0.3">
      <c r="A15" s="9">
        <v>4</v>
      </c>
      <c r="B15" s="22" t="s">
        <v>83</v>
      </c>
      <c r="C15" s="23" t="s">
        <v>56</v>
      </c>
      <c r="D15" s="24" t="s">
        <v>57</v>
      </c>
      <c r="E15" s="25">
        <v>18</v>
      </c>
      <c r="F15" s="26" t="s">
        <v>62</v>
      </c>
      <c r="G15" s="27">
        <v>1612</v>
      </c>
      <c r="H15" s="26" t="s">
        <v>60</v>
      </c>
      <c r="I15" s="27">
        <v>2004</v>
      </c>
      <c r="J15" s="28" t="s">
        <v>67</v>
      </c>
      <c r="K15" s="27">
        <v>1612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30">
        <f t="shared" ref="AC15" si="3">SQRT(((SUM((POWER(G15-AE15,2)),(POWER(I15-AE15,2)),(POWER(K15-AE15,2)))/2)))</f>
        <v>226.32132025065602</v>
      </c>
      <c r="AD15" s="16">
        <f t="shared" ref="AD15" si="4">AC15*100/AE15</f>
        <v>12.987565720799727</v>
      </c>
      <c r="AE15" s="16">
        <v>1742.6</v>
      </c>
      <c r="AF15" s="16">
        <f t="shared" si="2"/>
        <v>31366.799999999999</v>
      </c>
    </row>
    <row r="16" spans="1:32" ht="60.75" customHeight="1" x14ac:dyDescent="0.3">
      <c r="A16" s="31">
        <v>5</v>
      </c>
      <c r="B16" s="32" t="s">
        <v>89</v>
      </c>
      <c r="C16" s="33" t="s">
        <v>78</v>
      </c>
      <c r="D16" s="34" t="s">
        <v>69</v>
      </c>
      <c r="E16" s="35">
        <v>24</v>
      </c>
      <c r="F16" s="37" t="s">
        <v>80</v>
      </c>
      <c r="G16" s="36">
        <v>4490</v>
      </c>
      <c r="H16" s="37" t="s">
        <v>93</v>
      </c>
      <c r="I16" s="36">
        <v>4300</v>
      </c>
      <c r="J16" s="37" t="s">
        <v>81</v>
      </c>
      <c r="K16" s="36">
        <v>4600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16">
        <f>SQRT(((SUM((POWER(G16-AE16,2)),(POWER(I16-AE16,2)),(POWER(K16-AE16,2)))/2)))</f>
        <v>151.76736589267142</v>
      </c>
      <c r="AD16" s="16">
        <f>AC16*100/AE16</f>
        <v>3.4003169358454657</v>
      </c>
      <c r="AE16" s="16">
        <v>4463.33</v>
      </c>
      <c r="AF16" s="16">
        <f>AE16*E16</f>
        <v>107119.92</v>
      </c>
    </row>
    <row r="17" spans="1:32" ht="60.75" customHeight="1" x14ac:dyDescent="0.3">
      <c r="A17" s="31">
        <v>6</v>
      </c>
      <c r="B17" s="32" t="s">
        <v>73</v>
      </c>
      <c r="C17" s="33" t="s">
        <v>79</v>
      </c>
      <c r="D17" s="34" t="s">
        <v>69</v>
      </c>
      <c r="E17" s="35">
        <v>6</v>
      </c>
      <c r="F17" s="37" t="s">
        <v>70</v>
      </c>
      <c r="G17" s="36">
        <v>855</v>
      </c>
      <c r="H17" s="37" t="s">
        <v>74</v>
      </c>
      <c r="I17" s="36">
        <v>916</v>
      </c>
      <c r="J17" s="37" t="s">
        <v>75</v>
      </c>
      <c r="K17" s="36">
        <v>1304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16">
        <f t="shared" ref="AC17:AC18" si="5">SQRT(((SUM((POWER(G17-AE17,2)),(POWER(I17-AE17,2)),(POWER(K17-AE17,2)))/2)))</f>
        <v>243.53849798337839</v>
      </c>
      <c r="AD17" s="16">
        <f t="shared" ref="AD17:AD18" si="6">AC17*100/AE17</f>
        <v>23.759853461793014</v>
      </c>
      <c r="AE17" s="16">
        <v>1025</v>
      </c>
      <c r="AF17" s="16">
        <f t="shared" ref="AF17:AF18" si="7">AE17*E17</f>
        <v>6150</v>
      </c>
    </row>
    <row r="18" spans="1:32" ht="60.75" customHeight="1" x14ac:dyDescent="0.3">
      <c r="A18" s="31">
        <v>7</v>
      </c>
      <c r="B18" s="32" t="s">
        <v>72</v>
      </c>
      <c r="C18" s="33" t="s">
        <v>79</v>
      </c>
      <c r="D18" s="34" t="s">
        <v>69</v>
      </c>
      <c r="E18" s="35">
        <v>6</v>
      </c>
      <c r="F18" s="37" t="s">
        <v>71</v>
      </c>
      <c r="G18" s="36">
        <v>659</v>
      </c>
      <c r="H18" s="37" t="s">
        <v>76</v>
      </c>
      <c r="I18" s="36">
        <v>834</v>
      </c>
      <c r="J18" s="37" t="s">
        <v>77</v>
      </c>
      <c r="K18" s="36">
        <v>916</v>
      </c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16">
        <f t="shared" si="5"/>
        <v>131.27452151883853</v>
      </c>
      <c r="AD18" s="16">
        <f t="shared" si="6"/>
        <v>16.348010151785619</v>
      </c>
      <c r="AE18" s="16">
        <v>803</v>
      </c>
      <c r="AF18" s="16">
        <f t="shared" si="7"/>
        <v>4818</v>
      </c>
    </row>
    <row r="19" spans="1:32" x14ac:dyDescent="0.3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17"/>
      <c r="AE19" s="9" t="s">
        <v>45</v>
      </c>
      <c r="AF19" s="11">
        <f>SUM(AF12:AF18)</f>
        <v>187251.12</v>
      </c>
    </row>
    <row r="20" spans="1:32" x14ac:dyDescent="0.3">
      <c r="A20" s="46" t="s">
        <v>91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</row>
    <row r="21" spans="1:32" ht="15" thickBot="1" x14ac:dyDescent="0.35">
      <c r="A21" s="48" t="s">
        <v>90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1:32" ht="41.25" customHeight="1" thickBot="1" x14ac:dyDescent="0.35">
      <c r="A22" s="39" t="s">
        <v>55</v>
      </c>
      <c r="B22" s="40"/>
      <c r="C22" s="40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1:32" ht="15" thickBot="1" x14ac:dyDescent="0.35">
      <c r="A23" s="41" t="s">
        <v>64</v>
      </c>
      <c r="B23" s="42"/>
      <c r="C23" s="42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x14ac:dyDescent="0.3">
      <c r="A24" s="43" t="s">
        <v>65</v>
      </c>
      <c r="B24" s="44"/>
      <c r="C24" s="44"/>
      <c r="D24" s="7"/>
      <c r="E24" s="8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</sheetData>
  <mergeCells count="21">
    <mergeCell ref="D10:D11"/>
    <mergeCell ref="E10:E11"/>
    <mergeCell ref="AE10:AE11"/>
    <mergeCell ref="A3:AF3"/>
    <mergeCell ref="A6:AF6"/>
    <mergeCell ref="A7:C7"/>
    <mergeCell ref="D7:AF7"/>
    <mergeCell ref="A10:A11"/>
    <mergeCell ref="C10:C11"/>
    <mergeCell ref="B10:B11"/>
    <mergeCell ref="A8:AF8"/>
    <mergeCell ref="A9:AF9"/>
    <mergeCell ref="F10:G10"/>
    <mergeCell ref="H10:I10"/>
    <mergeCell ref="J10:K10"/>
    <mergeCell ref="A22:C22"/>
    <mergeCell ref="A23:C23"/>
    <mergeCell ref="A24:C24"/>
    <mergeCell ref="A19:AC19"/>
    <mergeCell ref="A20:AF20"/>
    <mergeCell ref="A21:AF21"/>
  </mergeCells>
  <hyperlinks>
    <hyperlink ref="F12" r:id="rId1" xr:uid="{00000000-0004-0000-0000-000000000000}"/>
    <hyperlink ref="H12" r:id="rId2" xr:uid="{00000000-0004-0000-0000-000001000000}"/>
    <hyperlink ref="J12" r:id="rId3" xr:uid="{00000000-0004-0000-0000-000002000000}"/>
    <hyperlink ref="F13" display="https://www.mirkrasok.ru/product/dulux_dulyuks_legko_obnovit_poly_i_lestnitsy_kraska_iznosostoykaya_poluglyantsevaya/sku_117619/?utm_source=yandex&amp;utm_medium=cpc&amp;utm_campaign=y_all_tovarnaya-all_rsya%7C83232770&amp;utm_content=phid%7C43310501460%7Crid%7C43310" xr:uid="{00000000-0004-0000-0000-000003000000}"/>
    <hyperlink ref="J15" r:id="rId4" xr:uid="{00000000-0004-0000-0000-000004000000}"/>
    <hyperlink ref="H15" r:id="rId5" xr:uid="{00000000-0004-0000-0000-000005000000}"/>
    <hyperlink ref="F15" display="https://www.mirkrasok.ru/product/dulux_dulyuks_legko_obnovit_poly_i_lestnitsy_kraska_iznosostoykaya_poluglyantsevaya/sku_117618/?utm_source=yandex&amp;utm_medium=cpc&amp;utm_campaign=y_all_tovarnaya-all_rsya%7C83232770&amp;utm_content=phid%7C43310501460%7Crid%7C43310" xr:uid="{00000000-0004-0000-0000-000006000000}"/>
    <hyperlink ref="J13" r:id="rId6" xr:uid="{00000000-0004-0000-0000-000008000000}"/>
    <hyperlink ref="H13" r:id="rId7" display="https://s-hit.ru/products/dulux-polyi-i-lestnitsyi/?etext=2202.jiWlcBtaWiSS-Z8R6cekUU02VWFjHgr9oQnrS6_nza9KSADnd4aGQlIMj5xfq5pJ_yJrsvElqmMev20bYMDZcGIuK_OWtLS-x1-98UqJ2dqj5tNb0bq8yUOOkDUYhEv3VpwypzzkqYde2ImXu7Z_IL4Q9b_O9iFHLK9L4vNofY12jUjqN3CuvCjiRpoY7ty8vDiU0zPoETBWiJ0DhxFq7DCjfnhAKkq59mH5u_X5WhF0dnVkeWx1cnp4enVucHlo.b08eaa3e6bd03ef9c5518868c51250fa5cf82460&amp;yclid=8327762297469534207#" xr:uid="{A558B3D2-A61C-4964-BC84-59C33B2DFBC1}"/>
    <hyperlink ref="F17" r:id="rId8" xr:uid="{D4AC5221-8679-4C1C-876A-6EDF3F677520}"/>
    <hyperlink ref="F18" r:id="rId9" xr:uid="{5F4B8BBD-FFE7-4EA8-9203-2917E6FF81CC}"/>
    <hyperlink ref="H17" r:id="rId10" xr:uid="{C8F9FFD7-8638-4895-BF62-D2B4EE38EB01}"/>
    <hyperlink ref="J17" r:id="rId11" xr:uid="{187E2A6E-06AB-46FE-B222-DACD8D8E33D3}"/>
    <hyperlink ref="H18" r:id="rId12" xr:uid="{BE8B4026-13E0-48E2-BE14-0EF941158F62}"/>
    <hyperlink ref="J18" r:id="rId13" xr:uid="{E971BD31-36B4-4EA4-9698-B4EF387ACEA7}"/>
    <hyperlink ref="H16" r:id="rId14" xr:uid="{DE8B658D-90BE-479D-A369-C905AAEA3928}"/>
    <hyperlink ref="F16" r:id="rId15" xr:uid="{3D7D31CD-8218-4628-8213-181E572BAE0E}"/>
    <hyperlink ref="J16" r:id="rId16" xr:uid="{826FF50E-4727-4703-B2C0-D8943242F1F3}"/>
    <hyperlink ref="F14" r:id="rId17" display="https://www.mirkrasok.ru/product/dulux_dulyuks_legko_obnovit_poly_i_lestnitsy_kraska_iznosostoykaya_poluglyantsevaya/sku_117621/?utm_source=yandex&amp;utm_medium=cpc&amp;utm_campaign=y_all_tovarnaya-all_rsya%7C83232770&amp;utm_content=phid%7C43310501460%7Crid%7C43310501460%7Ccfid%7C0%7Ccid%7C83232770%7Cgid%7C5131838669%7Caid%7C16603848864%7Cadp%7Cno%7Cpos%7Cpremium2%7Csrc%7Csearch-none%7Cdvc%7Cdesktop&amp;utm_term=---autotargeting&amp;rs=y_all_tovarnaya-all_rsya&amp;roistat=direct28_search_83232770_rsMasterGroup_rsMasterBanner_---autotargeting&amp;yclid=1632447541296234495" xr:uid="{0342322B-8309-4F14-8B73-DFF6BF969549}"/>
    <hyperlink ref="H14" r:id="rId18" xr:uid="{3DEC63F9-13A3-4890-B693-F412B6384BFD}"/>
  </hyperlinks>
  <pageMargins left="0.24027777777777801" right="0.24027777777777801" top="0.05" bottom="0.209722222222222" header="0.51180555555555496" footer="0.51180555555555496"/>
  <pageSetup paperSize="9" scale="59" fitToHeight="0" orientation="landscape" useFirstPageNumber="1" horizontalDpi="300" verticalDpi="300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Марина Холодкова</cp:lastModifiedBy>
  <cp:revision>7</cp:revision>
  <cp:lastPrinted>2026-08-11T13:11:46Z</cp:lastPrinted>
  <dcterms:created xsi:type="dcterms:W3CDTF">2014-01-17T11:35:00Z</dcterms:created>
  <dcterms:modified xsi:type="dcterms:W3CDTF">2026-08-19T12:12:34Z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