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550" windowHeight="11760"/>
  </bookViews>
  <sheets>
    <sheet name="Расчет цены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2"/>
  <c r="J9"/>
  <c r="M9" s="1"/>
  <c r="L9" l="1"/>
  <c r="H30"/>
  <c r="G30"/>
  <c r="F30"/>
  <c r="C30"/>
  <c r="K8"/>
  <c r="K7"/>
  <c r="J8"/>
  <c r="M8" s="1"/>
  <c r="J7"/>
  <c r="M7" s="1"/>
  <c r="L8" l="1"/>
  <c r="L7"/>
  <c r="M33"/>
</calcChain>
</file>

<file path=xl/sharedStrings.xml><?xml version="1.0" encoding="utf-8"?>
<sst xmlns="http://schemas.openxmlformats.org/spreadsheetml/2006/main" count="30" uniqueCount="28">
  <si>
    <t>№</t>
  </si>
  <si>
    <t>Ед. изм</t>
  </si>
  <si>
    <t>Наименование предмета контракта</t>
  </si>
  <si>
    <t>Кол-во</t>
  </si>
  <si>
    <t>Применяемый коэффициент</t>
  </si>
  <si>
    <t>Коммерческие предложения, данные реестра контрактов (руб./ед.изм.)</t>
  </si>
  <si>
    <r>
      <t>Среднее значение цены за единицу товара по каждому наименованию товара определили по формуле, приведенной в столбце 10 таблицы, где:  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цена единицы товара, работы, услуги, указанная в источнике с номером i;
n – количество значений, используемых в расчете;
∑цi  - сумма значений используемых в расчете; 
&lt;ц&gt;– средняя арифметическая величина цены единицы товара, работы, услуги.
</t>
    </r>
  </si>
  <si>
    <t>Однородность совокупности значений выявленных цен, используемых в расчете Н(М)ЦК</t>
  </si>
  <si>
    <t>При расчете коэффициента вариации определили среднее квадратическое отклонение по формуле, представленной в столбце 11 таблицы, где:  
цi  - цена единицы товара, работы, услуги, указанная в источнике с номером i;
n – количество значений, используемых в расчете;
&lt;ц&gt;– средняя арифметическая величина цены единицы товара, работы, услуги.</t>
  </si>
  <si>
    <t>Совокупность значений, используемых в расчете, при определении Н(М)ЦК  считается неоднородной, если коэффициент вариации цены превышает 33%. Как видно из таблицы совокупность значений, используемых в расчете однородна, что удовлетворяет условиям.</t>
  </si>
  <si>
    <r>
      <t>Расчет  Н(М)ЦК проведен методом сопоставимых рыночных цен (анализа рынка), которая  определяется по формуле, приведенной в столбце 13 таблицы, где:
НМЦК</t>
    </r>
    <r>
      <rPr>
        <vertAlign val="superscript"/>
        <sz val="10"/>
        <color indexed="8"/>
        <rFont val="Times New Roman"/>
        <family val="1"/>
        <charset val="204"/>
      </rPr>
      <t>рын</t>
    </r>
    <r>
      <rPr>
        <sz val="10"/>
        <color indexed="8"/>
        <rFont val="Times New Roman"/>
        <family val="1"/>
        <charset val="204"/>
      </rPr>
      <t xml:space="preserve"> - Н(М)ЦК,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товаров.
</t>
    </r>
  </si>
  <si>
    <t>В результате проведенного расчета Н(М)ЦК составила:</t>
  </si>
  <si>
    <t>В целях определения однородности совокупности значений выявленных цен, используемых в расчете Н(М)ЦК определили коэффициент вариации по формуле, представленной в столбце 12 таблицы,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коэффициент вариации цены;
σ – среднее квадратичное отклонение;
&lt;ц&gt;– средняя арифметическая величина цены единицы товара, работы, услуги.</t>
  </si>
  <si>
    <t>Н(М)ЦК определяемая методом сопоставимых рыночных цен (анализа рынка)</t>
  </si>
  <si>
    <r>
      <t xml:space="preserve">Средняя арифметическая цена за единицу, рублей                      </t>
    </r>
    <r>
      <rPr>
        <sz val="10"/>
        <color indexed="8"/>
        <rFont val="Times New Roman"/>
        <family val="1"/>
        <charset val="204"/>
      </rPr>
      <t xml:space="preserve">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>&gt;</t>
    </r>
    <r>
      <rPr>
        <i/>
        <sz val="10"/>
        <color indexed="8"/>
        <rFont val="Times New Roman"/>
        <family val="1"/>
        <charset val="204"/>
      </rPr>
      <t xml:space="preserve">  = </t>
    </r>
    <r>
      <rPr>
        <sz val="12"/>
        <color indexed="8"/>
        <rFont val="Calibri"/>
        <family val="2"/>
        <charset val="204"/>
      </rPr>
      <t>Σ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i/>
        <sz val="10"/>
        <color indexed="8"/>
        <rFont val="Times New Roman"/>
        <family val="1"/>
        <charset val="204"/>
      </rPr>
      <t>/n</t>
    </r>
  </si>
  <si>
    <t>Среднее квадратичное отклонение, рублей</t>
  </si>
  <si>
    <r>
      <rPr>
        <b/>
        <sz val="10"/>
        <color indexed="8"/>
        <rFont val="Times New Roman"/>
        <family val="1"/>
        <charset val="204"/>
      </rPr>
      <t>Н(М)ЦК</t>
    </r>
    <r>
      <rPr>
        <b/>
        <vertAlign val="superscript"/>
        <sz val="10"/>
        <color indexed="8"/>
        <rFont val="Times New Roman"/>
        <family val="1"/>
        <charset val="204"/>
      </rPr>
      <t>рын</t>
    </r>
    <r>
      <rPr>
        <b/>
        <sz val="10"/>
        <color indexed="8"/>
        <rFont val="Times New Roman"/>
        <family val="1"/>
        <charset val="204"/>
      </rPr>
      <t>, рублей</t>
    </r>
    <r>
      <rPr>
        <sz val="10"/>
        <color indexed="8"/>
        <rFont val="Times New Roman"/>
        <family val="1"/>
        <charset val="204"/>
      </rPr>
      <t xml:space="preserve">                  </t>
    </r>
  </si>
  <si>
    <r>
      <t xml:space="preserve">коэффициент вариации цен V, (%)           </t>
    </r>
    <r>
      <rPr>
        <i/>
        <sz val="10"/>
        <color indexed="8"/>
        <rFont val="Times New Roman"/>
        <family val="1"/>
        <charset val="204"/>
      </rPr>
      <t xml:space="preserve">         </t>
    </r>
  </si>
  <si>
    <r>
      <t>Обоснование начальной (максимальной) цены контракта (Н(М)ЦК)</t>
    </r>
    <r>
      <rPr>
        <b/>
        <sz val="12"/>
        <color indexed="8"/>
        <rFont val="Times New Roman"/>
        <family val="1"/>
        <charset val="204"/>
      </rPr>
      <t xml:space="preserve">
</t>
    </r>
  </si>
  <si>
    <t>шт</t>
  </si>
  <si>
    <t>Коммерческое предложение №1(АО УИС «ЦИТОС»);</t>
  </si>
  <si>
    <t>Ремень 224 мм для мод. ЭБ</t>
  </si>
  <si>
    <t>Ремень 244 мм для мод. ЭБ</t>
  </si>
  <si>
    <t>Гайка специальная для мод.ЭБ</t>
  </si>
  <si>
    <t>ИТОГО:</t>
  </si>
  <si>
    <t>Приложение 3</t>
  </si>
  <si>
    <t>Коммерческое предложение №2 (ООО БСВ-групп);</t>
  </si>
  <si>
    <t>Коммерческое предложение №3 (ООО "Волжский Островок");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</si>
</sst>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vertAlign val="superscript"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5" fillId="0" borderId="0" xfId="0" applyNumberFormat="1" applyFont="1"/>
    <xf numFmtId="0" fontId="2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3</xdr:row>
      <xdr:rowOff>819150</xdr:rowOff>
    </xdr:from>
    <xdr:to>
      <xdr:col>12</xdr:col>
      <xdr:colOff>9525</xdr:colOff>
      <xdr:row>3</xdr:row>
      <xdr:rowOff>1171575</xdr:rowOff>
    </xdr:to>
    <xdr:pic>
      <xdr:nvPicPr>
        <xdr:cNvPr id="2157" name="Picture 1">
          <a:extLst>
            <a:ext uri="{FF2B5EF4-FFF2-40B4-BE49-F238E27FC236}">
              <a16:creationId xmlns=""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6300" y="215265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638175</xdr:rowOff>
    </xdr:from>
    <xdr:to>
      <xdr:col>10</xdr:col>
      <xdr:colOff>1362075</xdr:colOff>
      <xdr:row>3</xdr:row>
      <xdr:rowOff>1181100</xdr:rowOff>
    </xdr:to>
    <xdr:pic>
      <xdr:nvPicPr>
        <xdr:cNvPr id="2158" name="Picture 2">
          <a:extLst>
            <a:ext uri="{FF2B5EF4-FFF2-40B4-BE49-F238E27FC236}">
              <a16:creationId xmlns=""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7550" y="1971675"/>
          <a:ext cx="13430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76200</xdr:colOff>
      <xdr:row>3</xdr:row>
      <xdr:rowOff>800100</xdr:rowOff>
    </xdr:from>
    <xdr:to>
      <xdr:col>12</xdr:col>
      <xdr:colOff>1562100</xdr:colOff>
      <xdr:row>3</xdr:row>
      <xdr:rowOff>1162050</xdr:rowOff>
    </xdr:to>
    <xdr:pic>
      <xdr:nvPicPr>
        <xdr:cNvPr id="2159" name="Picture 5">
          <a:extLst>
            <a:ext uri="{FF2B5EF4-FFF2-40B4-BE49-F238E27FC236}">
              <a16:creationId xmlns=""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29775" y="21336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8"/>
  <sheetViews>
    <sheetView tabSelected="1" topLeftCell="A2" zoomScale="130" zoomScaleNormal="130" workbookViewId="0">
      <selection activeCell="H9" sqref="H9"/>
    </sheetView>
  </sheetViews>
  <sheetFormatPr defaultRowHeight="12.75"/>
  <cols>
    <col min="1" max="1" width="3.140625" style="2" customWidth="1"/>
    <col min="2" max="2" width="32" style="2" customWidth="1"/>
    <col min="3" max="3" width="10.42578125" style="2" customWidth="1"/>
    <col min="4" max="4" width="5.85546875" style="2" customWidth="1"/>
    <col min="5" max="5" width="3.85546875" style="2" customWidth="1"/>
    <col min="6" max="6" width="9.42578125" style="2" customWidth="1"/>
    <col min="7" max="7" width="14.28515625" style="2" customWidth="1"/>
    <col min="8" max="8" width="9.5703125" style="2" customWidth="1"/>
    <col min="9" max="9" width="5.5703125" style="2" customWidth="1"/>
    <col min="10" max="10" width="15.5703125" style="2" customWidth="1"/>
    <col min="11" max="11" width="21.28515625" style="2" customWidth="1"/>
    <col min="12" max="12" width="16.28515625" style="2" customWidth="1"/>
    <col min="13" max="13" width="25.42578125" style="2" customWidth="1"/>
    <col min="14" max="14" width="9.140625" style="2"/>
    <col min="15" max="15" width="16.28515625" style="2" customWidth="1"/>
    <col min="16" max="16384" width="9.140625" style="2"/>
  </cols>
  <sheetData>
    <row r="1" spans="1:13" ht="23.25" customHeight="1">
      <c r="B1" s="33" t="s">
        <v>25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30.75" customHeight="1">
      <c r="A2" s="39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51">
      <c r="A3" s="40" t="s">
        <v>0</v>
      </c>
      <c r="B3" s="40" t="s">
        <v>2</v>
      </c>
      <c r="C3" s="42"/>
      <c r="D3" s="41" t="s">
        <v>1</v>
      </c>
      <c r="E3" s="41" t="s">
        <v>3</v>
      </c>
      <c r="F3" s="36" t="s">
        <v>5</v>
      </c>
      <c r="G3" s="37"/>
      <c r="H3" s="37"/>
      <c r="I3" s="38"/>
      <c r="J3" s="44" t="s">
        <v>7</v>
      </c>
      <c r="K3" s="44"/>
      <c r="L3" s="44"/>
      <c r="M3" s="3" t="s">
        <v>13</v>
      </c>
    </row>
    <row r="4" spans="1:13" ht="134.25" customHeight="1">
      <c r="A4" s="41"/>
      <c r="B4" s="40"/>
      <c r="C4" s="43"/>
      <c r="D4" s="43"/>
      <c r="E4" s="43"/>
      <c r="F4" s="28" t="s">
        <v>20</v>
      </c>
      <c r="G4" s="28" t="s">
        <v>26</v>
      </c>
      <c r="H4" s="28" t="s">
        <v>27</v>
      </c>
      <c r="I4" s="11" t="s">
        <v>4</v>
      </c>
      <c r="J4" s="3" t="s">
        <v>14</v>
      </c>
      <c r="K4" s="3" t="s">
        <v>15</v>
      </c>
      <c r="L4" s="3" t="s">
        <v>17</v>
      </c>
      <c r="M4" s="7" t="s">
        <v>16</v>
      </c>
    </row>
    <row r="5" spans="1:13">
      <c r="A5" s="8">
        <v>1</v>
      </c>
      <c r="B5" s="4">
        <v>2</v>
      </c>
      <c r="C5" s="9"/>
      <c r="D5" s="9">
        <v>4</v>
      </c>
      <c r="E5" s="9">
        <v>5</v>
      </c>
      <c r="F5" s="8">
        <v>6</v>
      </c>
      <c r="G5" s="8">
        <v>7</v>
      </c>
      <c r="H5" s="8">
        <v>8</v>
      </c>
      <c r="I5" s="8">
        <v>9</v>
      </c>
      <c r="J5" s="4">
        <v>10</v>
      </c>
      <c r="K5" s="4">
        <v>11</v>
      </c>
      <c r="L5" s="4">
        <v>12</v>
      </c>
      <c r="M5" s="4">
        <v>13</v>
      </c>
    </row>
    <row r="6" spans="1:13" s="1" customFormat="1">
      <c r="A6" s="24">
        <v>1</v>
      </c>
      <c r="B6" s="25"/>
      <c r="C6" s="22"/>
      <c r="D6" s="4"/>
      <c r="E6" s="13"/>
      <c r="F6" s="27"/>
      <c r="G6" s="27"/>
      <c r="H6" s="27"/>
      <c r="I6" s="6"/>
      <c r="J6" s="6"/>
      <c r="K6" s="12"/>
      <c r="L6" s="12"/>
      <c r="M6" s="5"/>
    </row>
    <row r="7" spans="1:13" s="1" customFormat="1">
      <c r="A7" s="24">
        <v>2</v>
      </c>
      <c r="B7" s="25" t="s">
        <v>21</v>
      </c>
      <c r="C7" s="22"/>
      <c r="D7" s="4" t="s">
        <v>19</v>
      </c>
      <c r="E7" s="13">
        <v>1</v>
      </c>
      <c r="F7" s="45">
        <v>1131</v>
      </c>
      <c r="G7" s="45">
        <v>1147.6500000000001</v>
      </c>
      <c r="H7" s="45">
        <v>1205</v>
      </c>
      <c r="I7" s="46"/>
      <c r="J7" s="46">
        <f>ROUND((AVERAGE(F7:H7)),2)</f>
        <v>1161.22</v>
      </c>
      <c r="K7" s="45">
        <f>STDEV(F7:H7)</f>
        <v>38.820623814324186</v>
      </c>
      <c r="L7" s="45">
        <f t="shared" ref="L7:L8" si="0">K7/J7*100</f>
        <v>3.3430894933194559</v>
      </c>
      <c r="M7" s="47">
        <f t="shared" ref="M7:M8" si="1">ROUND(J7*E7,2)</f>
        <v>1161.22</v>
      </c>
    </row>
    <row r="8" spans="1:13" s="1" customFormat="1">
      <c r="A8" s="24">
        <v>3</v>
      </c>
      <c r="B8" s="25" t="s">
        <v>22</v>
      </c>
      <c r="C8" s="22"/>
      <c r="D8" s="4" t="s">
        <v>19</v>
      </c>
      <c r="E8" s="13">
        <v>1</v>
      </c>
      <c r="F8" s="45">
        <v>1142</v>
      </c>
      <c r="G8" s="45">
        <v>1163.4000000000001</v>
      </c>
      <c r="H8" s="45">
        <v>1221.57</v>
      </c>
      <c r="I8" s="46"/>
      <c r="J8" s="46">
        <f t="shared" ref="J8" si="2">ROUND((AVERAGE(F8:H8)),2)</f>
        <v>1175.6600000000001</v>
      </c>
      <c r="K8" s="45">
        <f t="shared" ref="K8" si="3">STDEV(F8:H8)</f>
        <v>41.176639412818062</v>
      </c>
      <c r="L8" s="45">
        <f t="shared" si="0"/>
        <v>3.5024275226526429</v>
      </c>
      <c r="M8" s="47">
        <f t="shared" si="1"/>
        <v>1175.6600000000001</v>
      </c>
    </row>
    <row r="9" spans="1:13" s="1" customFormat="1">
      <c r="A9" s="24"/>
      <c r="B9" s="25" t="s">
        <v>23</v>
      </c>
      <c r="C9" s="22"/>
      <c r="D9" s="4" t="s">
        <v>19</v>
      </c>
      <c r="E9" s="13">
        <v>1</v>
      </c>
      <c r="F9" s="45">
        <v>92</v>
      </c>
      <c r="G9" s="45">
        <v>110.25</v>
      </c>
      <c r="H9" s="45">
        <v>115.8</v>
      </c>
      <c r="I9" s="46"/>
      <c r="J9" s="46">
        <f t="shared" ref="J9" si="4">ROUND((AVERAGE(F9:H9)),2)</f>
        <v>106.02</v>
      </c>
      <c r="K9" s="45">
        <f t="shared" ref="K9" si="5">STDEV(F9:H9)</f>
        <v>12.45194094642803</v>
      </c>
      <c r="L9" s="45">
        <f t="shared" ref="L9" si="6">K9/J9*100</f>
        <v>11.744898081897784</v>
      </c>
      <c r="M9" s="47">
        <f t="shared" ref="M9" si="7">ROUND(J9*E9,2)</f>
        <v>106.02</v>
      </c>
    </row>
    <row r="10" spans="1:13" s="1" customFormat="1">
      <c r="A10" s="24">
        <v>5</v>
      </c>
      <c r="B10" s="25"/>
      <c r="C10" s="22"/>
      <c r="D10" s="4"/>
      <c r="E10" s="13"/>
      <c r="F10" s="27"/>
      <c r="G10" s="27"/>
      <c r="H10" s="27"/>
      <c r="I10" s="6"/>
      <c r="J10" s="6"/>
      <c r="K10" s="12"/>
      <c r="L10" s="12"/>
      <c r="M10" s="5"/>
    </row>
    <row r="11" spans="1:13" s="1" customFormat="1">
      <c r="A11" s="24">
        <v>6</v>
      </c>
      <c r="B11" s="23"/>
      <c r="C11" s="22"/>
      <c r="D11" s="4"/>
      <c r="E11" s="13"/>
      <c r="F11" s="27"/>
      <c r="G11" s="27"/>
      <c r="H11" s="27"/>
      <c r="I11" s="6"/>
      <c r="J11" s="6"/>
      <c r="K11" s="12"/>
      <c r="L11" s="12"/>
      <c r="M11" s="5"/>
    </row>
    <row r="12" spans="1:13" s="1" customFormat="1">
      <c r="A12" s="24">
        <v>7</v>
      </c>
      <c r="B12" s="23"/>
      <c r="C12" s="22"/>
      <c r="D12" s="4"/>
      <c r="E12" s="13"/>
      <c r="F12" s="27"/>
      <c r="G12" s="27"/>
      <c r="H12" s="27"/>
      <c r="I12" s="6"/>
      <c r="J12" s="6"/>
      <c r="K12" s="12"/>
      <c r="L12" s="12"/>
      <c r="M12" s="5"/>
    </row>
    <row r="13" spans="1:13" s="1" customFormat="1">
      <c r="A13" s="24">
        <v>8</v>
      </c>
      <c r="B13" s="23"/>
      <c r="C13" s="22"/>
      <c r="D13" s="4"/>
      <c r="E13" s="13"/>
      <c r="F13" s="27"/>
      <c r="G13" s="27"/>
      <c r="H13" s="27"/>
      <c r="I13" s="6"/>
      <c r="J13" s="6"/>
      <c r="K13" s="12"/>
      <c r="L13" s="12"/>
      <c r="M13" s="5"/>
    </row>
    <row r="14" spans="1:13" s="1" customFormat="1">
      <c r="A14" s="24">
        <v>9</v>
      </c>
      <c r="B14" s="23"/>
      <c r="C14" s="22"/>
      <c r="D14" s="4"/>
      <c r="E14" s="13"/>
      <c r="F14" s="27"/>
      <c r="G14" s="27"/>
      <c r="H14" s="27"/>
      <c r="I14" s="6"/>
      <c r="J14" s="6"/>
      <c r="K14" s="12"/>
      <c r="L14" s="12"/>
      <c r="M14" s="5"/>
    </row>
    <row r="15" spans="1:13" s="1" customFormat="1">
      <c r="A15" s="24">
        <v>10</v>
      </c>
      <c r="B15" s="23"/>
      <c r="C15" s="22"/>
      <c r="D15" s="4"/>
      <c r="E15" s="13"/>
      <c r="F15" s="27"/>
      <c r="G15" s="27"/>
      <c r="H15" s="27"/>
      <c r="I15" s="6"/>
      <c r="J15" s="6"/>
      <c r="K15" s="12"/>
      <c r="L15" s="12"/>
      <c r="M15" s="5"/>
    </row>
    <row r="16" spans="1:13" s="1" customFormat="1">
      <c r="A16" s="24">
        <v>11</v>
      </c>
      <c r="B16" s="23"/>
      <c r="C16" s="22"/>
      <c r="D16" s="4"/>
      <c r="E16" s="13"/>
      <c r="F16" s="27"/>
      <c r="G16" s="27"/>
      <c r="H16" s="27"/>
      <c r="I16" s="6"/>
      <c r="J16" s="6"/>
      <c r="K16" s="12"/>
      <c r="L16" s="12"/>
      <c r="M16" s="5"/>
    </row>
    <row r="17" spans="1:13" s="1" customFormat="1">
      <c r="A17" s="24">
        <v>12</v>
      </c>
      <c r="B17" s="23"/>
      <c r="C17" s="22"/>
      <c r="D17" s="4"/>
      <c r="E17" s="13"/>
      <c r="F17" s="27"/>
      <c r="G17" s="27"/>
      <c r="H17" s="27"/>
      <c r="I17" s="6"/>
      <c r="J17" s="6"/>
      <c r="K17" s="12"/>
      <c r="L17" s="12"/>
      <c r="M17" s="5"/>
    </row>
    <row r="18" spans="1:13" s="1" customFormat="1">
      <c r="A18" s="24">
        <v>13</v>
      </c>
      <c r="B18" s="23"/>
      <c r="C18" s="22"/>
      <c r="D18" s="4"/>
      <c r="E18" s="13"/>
      <c r="F18" s="27"/>
      <c r="G18" s="27"/>
      <c r="H18" s="27"/>
      <c r="I18" s="6"/>
      <c r="J18" s="6"/>
      <c r="K18" s="12"/>
      <c r="L18" s="12"/>
      <c r="M18" s="5"/>
    </row>
    <row r="19" spans="1:13" s="1" customFormat="1">
      <c r="A19" s="24">
        <v>14</v>
      </c>
      <c r="B19" s="23"/>
      <c r="C19" s="22"/>
      <c r="D19" s="4"/>
      <c r="E19" s="13"/>
      <c r="F19" s="27"/>
      <c r="G19" s="27"/>
      <c r="H19" s="27"/>
      <c r="I19" s="6"/>
      <c r="J19" s="6"/>
      <c r="K19" s="12"/>
      <c r="L19" s="12"/>
      <c r="M19" s="5"/>
    </row>
    <row r="20" spans="1:13" s="1" customFormat="1">
      <c r="A20" s="24">
        <v>15</v>
      </c>
      <c r="B20" s="23"/>
      <c r="C20" s="22"/>
      <c r="D20" s="4"/>
      <c r="E20" s="13"/>
      <c r="F20" s="27"/>
      <c r="G20" s="27"/>
      <c r="H20" s="27"/>
      <c r="I20" s="6"/>
      <c r="J20" s="6"/>
      <c r="K20" s="12"/>
      <c r="L20" s="12"/>
      <c r="M20" s="5"/>
    </row>
    <row r="21" spans="1:13" s="1" customFormat="1">
      <c r="A21" s="24">
        <v>16</v>
      </c>
      <c r="B21" s="23"/>
      <c r="C21" s="22"/>
      <c r="D21" s="4"/>
      <c r="E21" s="13"/>
      <c r="F21" s="27"/>
      <c r="G21" s="27"/>
      <c r="H21" s="27"/>
      <c r="I21" s="6"/>
      <c r="J21" s="6"/>
      <c r="K21" s="12"/>
      <c r="L21" s="12"/>
      <c r="M21" s="5"/>
    </row>
    <row r="22" spans="1:13" s="1" customFormat="1">
      <c r="A22" s="24">
        <v>17</v>
      </c>
      <c r="B22" s="23"/>
      <c r="C22" s="22"/>
      <c r="D22" s="4"/>
      <c r="E22" s="13"/>
      <c r="F22" s="27"/>
      <c r="G22" s="27"/>
      <c r="H22" s="27"/>
      <c r="I22" s="6"/>
      <c r="J22" s="6"/>
      <c r="K22" s="12"/>
      <c r="L22" s="12"/>
      <c r="M22" s="5"/>
    </row>
    <row r="23" spans="1:13" s="1" customFormat="1">
      <c r="A23" s="24">
        <v>18</v>
      </c>
      <c r="B23" s="23"/>
      <c r="C23" s="22"/>
      <c r="D23" s="4"/>
      <c r="E23" s="13"/>
      <c r="F23" s="27"/>
      <c r="G23" s="27"/>
      <c r="H23" s="27"/>
      <c r="I23" s="6"/>
      <c r="J23" s="6"/>
      <c r="K23" s="12"/>
      <c r="L23" s="12"/>
      <c r="M23" s="5"/>
    </row>
    <row r="24" spans="1:13" s="1" customFormat="1">
      <c r="A24" s="24">
        <v>19</v>
      </c>
      <c r="B24" s="26"/>
      <c r="C24" s="7"/>
      <c r="D24" s="4"/>
      <c r="E24" s="13"/>
      <c r="F24" s="27"/>
      <c r="G24" s="27"/>
      <c r="H24" s="27"/>
      <c r="I24" s="6"/>
      <c r="J24" s="6"/>
      <c r="K24" s="12"/>
      <c r="L24" s="12"/>
      <c r="M24" s="5"/>
    </row>
    <row r="25" spans="1:13" s="1" customFormat="1">
      <c r="A25" s="24">
        <v>20</v>
      </c>
      <c r="B25" s="25"/>
      <c r="C25" s="7"/>
      <c r="D25" s="4"/>
      <c r="E25" s="13"/>
      <c r="F25" s="27"/>
      <c r="G25" s="27"/>
      <c r="H25" s="27"/>
      <c r="I25" s="6"/>
      <c r="J25" s="6"/>
      <c r="K25" s="12"/>
      <c r="L25" s="12"/>
      <c r="M25" s="5"/>
    </row>
    <row r="26" spans="1:13" s="1" customFormat="1">
      <c r="A26" s="24">
        <v>21</v>
      </c>
      <c r="B26" s="25"/>
      <c r="C26" s="7"/>
      <c r="D26" s="4"/>
      <c r="E26" s="13"/>
      <c r="F26" s="27"/>
      <c r="G26" s="27"/>
      <c r="H26" s="27"/>
      <c r="I26" s="6"/>
      <c r="J26" s="6"/>
      <c r="K26" s="12"/>
      <c r="L26" s="12"/>
      <c r="M26" s="5"/>
    </row>
    <row r="27" spans="1:13" s="1" customFormat="1">
      <c r="A27" s="24">
        <v>22</v>
      </c>
      <c r="B27" s="25"/>
      <c r="C27" s="7"/>
      <c r="D27" s="4"/>
      <c r="E27" s="13"/>
      <c r="F27" s="27"/>
      <c r="G27" s="27"/>
      <c r="H27" s="27"/>
      <c r="I27" s="6"/>
      <c r="J27" s="6"/>
      <c r="K27" s="12"/>
      <c r="L27" s="12"/>
      <c r="M27" s="5"/>
    </row>
    <row r="28" spans="1:13" s="1" customFormat="1">
      <c r="A28" s="24">
        <v>23</v>
      </c>
      <c r="B28" s="25"/>
      <c r="C28" s="7"/>
      <c r="D28" s="4"/>
      <c r="E28" s="13"/>
      <c r="F28" s="27"/>
      <c r="G28" s="27"/>
      <c r="H28" s="27"/>
      <c r="I28" s="6"/>
      <c r="J28" s="6"/>
      <c r="K28" s="12"/>
      <c r="L28" s="12"/>
      <c r="M28" s="5"/>
    </row>
    <row r="29" spans="1:13" s="1" customFormat="1">
      <c r="A29" s="24">
        <v>24</v>
      </c>
      <c r="B29" s="25"/>
      <c r="C29" s="7"/>
      <c r="D29" s="4"/>
      <c r="E29" s="13"/>
      <c r="F29" s="27"/>
      <c r="G29" s="27"/>
      <c r="H29" s="27"/>
      <c r="I29" s="6"/>
      <c r="J29" s="6"/>
      <c r="K29" s="12"/>
      <c r="L29" s="12"/>
      <c r="M29" s="5"/>
    </row>
    <row r="30" spans="1:13" s="1" customFormat="1">
      <c r="A30" s="24">
        <v>25</v>
      </c>
      <c r="B30" s="25" t="s">
        <v>24</v>
      </c>
      <c r="C30" s="29">
        <f>SUM(C6:C29)</f>
        <v>0</v>
      </c>
      <c r="D30" s="4"/>
      <c r="E30" s="13"/>
      <c r="F30" s="27">
        <f>SUM(F6:F29)</f>
        <v>2365</v>
      </c>
      <c r="G30" s="27">
        <f>SUM(G6:G29)</f>
        <v>2421.3000000000002</v>
      </c>
      <c r="H30" s="27">
        <f>SUM(H6:H29)</f>
        <v>2542.37</v>
      </c>
      <c r="I30" s="6"/>
      <c r="J30" s="6"/>
      <c r="K30" s="12"/>
      <c r="L30" s="12"/>
      <c r="M30" s="5"/>
    </row>
    <row r="31" spans="1:13" s="1" customFormat="1" ht="13.5" customHeight="1">
      <c r="A31" s="15"/>
      <c r="B31" s="16"/>
      <c r="C31" s="15"/>
      <c r="D31" s="17"/>
      <c r="E31" s="18"/>
      <c r="F31" s="19"/>
      <c r="G31" s="19"/>
      <c r="H31" s="19"/>
      <c r="I31" s="20"/>
      <c r="J31" s="20"/>
      <c r="K31" s="19"/>
      <c r="L31" s="19"/>
      <c r="M31" s="21"/>
    </row>
    <row r="32" spans="1:13" s="1" customFormat="1"/>
    <row r="33" spans="2:16" ht="15.75">
      <c r="B33" s="35" t="s">
        <v>11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10">
        <f>SUM(M6:M30)</f>
        <v>2442.9</v>
      </c>
      <c r="O33" s="10"/>
      <c r="P33" s="14"/>
    </row>
    <row r="34" spans="2:16" ht="27.75" customHeight="1">
      <c r="B34" s="30" t="s">
        <v>10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2:16" ht="31.5" customHeight="1">
      <c r="B35" s="30" t="s">
        <v>6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2:16" ht="29.25" customHeight="1">
      <c r="B36" s="30" t="s">
        <v>12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2:16" ht="30" customHeight="1">
      <c r="B37" s="30" t="s">
        <v>8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2:16" ht="29.25" customHeight="1">
      <c r="B38" s="32" t="s">
        <v>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</sheetData>
  <mergeCells count="15">
    <mergeCell ref="B36:M36"/>
    <mergeCell ref="B37:M37"/>
    <mergeCell ref="B38:M38"/>
    <mergeCell ref="B1:M1"/>
    <mergeCell ref="B33:L33"/>
    <mergeCell ref="F3:I3"/>
    <mergeCell ref="A2:M2"/>
    <mergeCell ref="A3:A4"/>
    <mergeCell ref="B3:B4"/>
    <mergeCell ref="C3:C4"/>
    <mergeCell ref="D3:D4"/>
    <mergeCell ref="E3:E4"/>
    <mergeCell ref="J3:L3"/>
    <mergeCell ref="B34:M34"/>
    <mergeCell ref="B35:M3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UII</cp:lastModifiedBy>
  <cp:lastPrinted>2016-07-18T05:07:28Z</cp:lastPrinted>
  <dcterms:created xsi:type="dcterms:W3CDTF">2014-01-15T18:15:09Z</dcterms:created>
  <dcterms:modified xsi:type="dcterms:W3CDTF">2026-07-21T08:42:50Z</dcterms:modified>
</cp:coreProperties>
</file>